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Ves assortiment (Lestate)\"/>
    </mc:Choice>
  </mc:AlternateContent>
  <xr:revisionPtr revIDLastSave="0" documentId="13_ncr:1_{AFEFFE8A-A2D5-4D68-9E48-C4C37E909E6C}"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TDSheet!$A$3:$X$170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<sst xmlns="http://schemas.openxmlformats.org/spreadsheetml/2006/main" count="2251" uniqueCount="256">
  <si>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</si>
  <si>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</si>
  <si>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</si>
  <si>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</si>
  <si>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</si>
  <si>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</si>
  <si>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</si>
  <si>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</si>
  <si>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</si>
  <si>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</si>
  <si>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</si>
  <si>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</si>
  <si>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</si>
  <si>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</si>
  <si>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</si>
  <si>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</si>
  <si>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</si>
  <si>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</si>
  <si>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</si>
  <si>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</si>
  <si>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</si>
  <si>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</si>
  <si>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</si>
  <si>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Salomon</t>
  </si>
  <si>
    <t>OUTCHILL TS WP W</t>
  </si>
  <si>
    <t>L47377300</t>
  </si>
  <si>
    <t>Ботинки</t>
  </si>
  <si>
    <t>Обувь</t>
  </si>
  <si>
    <t>Зимняя обувь</t>
  </si>
  <si>
    <t>Туризм</t>
  </si>
  <si>
    <t>Женщины</t>
  </si>
  <si>
    <t>Ботинки Salomon Outchill Ts Wp W созданы для женщин, которые любят туризм и активный отдых на природе. Верхняя часть этих ботинок сочетает в себе кожу, полиуретан и текстиль, обеспечивая прочность, защиту и комфорт в любой погоде. Текстильная подкладка способствует поддержанию комфортного микроклимата, обеспечивая мягкость и уют. Резиновая подошва гарантирует надежное сцепление с различными поверхностями, что делает эти ботинки идеальными для походов по пересеченной местности. Salomon Outchill Ts Wp W — это сочетание стиля, функциональности и надежности, способное сопровождать вас в любых приключениях.</t>
  </si>
  <si>
    <t>синий</t>
  </si>
  <si>
    <t>верх: кожа, иск.кожа, текстиль; подкладка: текстиль; подошва: резина</t>
  </si>
  <si>
    <t>UK</t>
  </si>
  <si>
    <t>4</t>
  </si>
  <si>
    <t>4,5</t>
  </si>
  <si>
    <t>OUTsnap CSWP Black/Ebony/GUM1A</t>
  </si>
  <si>
    <t>L40922000</t>
  </si>
  <si>
    <t>ХИТ</t>
  </si>
  <si>
    <t>Спортивный стиль</t>
  </si>
  <si>
    <t>Мужчины</t>
  </si>
  <si>
    <t>OUTsnap CSWP - это легкая спортивная трехсезонная обувь изящной формы, которая отлично подходит для повседневной жизни в городе и для гор. Обувь имеет подкладку из микрофлиса и зимнюю стельку для дополнительного тепла, защитную верхнюю часть со средним вырезом и мягкую промежуточную подошву. Подошва Contagrip обеспечивает уверенное сцепление на рыхлых и жестких, влажных и сухих поверхностях. Легкий компактный верх не такой громоздкий, как у обычной зимней обуви. Технический опыт Salomon в области бега по пересеченной местности и пешего туризма воплотился в продуманную поддержку стопы, гибкость и динамический комфорт для любых активностей. Прочный синтетический верх, подошва Contagrip и фиксация пятки обеспечивают надежную защиту при небольшом весе.</t>
  </si>
  <si>
    <t>черный</t>
  </si>
  <si>
    <t>верх: текстиль, иск.кожа; подкладка: текстиль; подошва: резина</t>
  </si>
  <si>
    <t>9,5</t>
  </si>
  <si>
    <t>SHELTER WP W</t>
  </si>
  <si>
    <t>L47855000</t>
  </si>
  <si>
    <t>Ботинки Salomon Shelter Wp W разработаны специально для женщин, ценящих комфорт и надежность в условиях активного туризма. Эти ботинки сочетают в себе современный дизайн и технологичные материалы, обеспечивая отличную защиту и комфорт. Верх, выполненный из синтетических материалов и текстиля, гарантирует долговечность и легкость, а водонепроницаемая мембрана эффективно защищает ваши ноги от влаги в ненастную погоду. Резиновая подошва с высоким уровнем сцепления позволяет уверенно передвигаться по разным поверхностям, будь то скалистая местность или мокрая тропа. Шнуровка обеспечивает надежную фиксацию, адаптируемую под индивидуальные характеристики стопы. Salomon Shelter Wp W — ваш надежный спутник в путешествиях.</t>
  </si>
  <si>
    <t>3,5</t>
  </si>
  <si>
    <t>OUTsnap CSWP W Black/Ebony/Black</t>
  </si>
  <si>
    <t>L41110100</t>
  </si>
  <si>
    <t>Ботинки Salomon OUTsnap CSWP - это легкая спортивная трехсезонная обувь изящной формы, которая отлично подходит для повседневной жизни в городе и для гор. Обувь имеет подкладку из микрофлиса и зимнюю стельку для дополнительного тепла, защитную верхнюю часть со средним вырезом и мягкую промежуточную подошву. Подошва Contagrip обеспечивает уверенное сцепление на рыхлых и жестких, влажных и сухих поверхностях. Легкий компактный верх не такой громоздкий, как у обычной зимней обуви. Технический опыт Salomon в области бега по пересеченной местности и пешего туризма воплотился в продуманную поддержку стопы, гибкость и динамический комфорт для любых активностей. Прочный синтетический верх, подошва Contagrip и фиксация пятки обеспечивают надежную защиту при небольшом весе. Перепад: 9 мм. Вес: 360 г.</t>
  </si>
  <si>
    <t>верх: полиуретан, текстиль; подкладка: текстиль; подошва: резина</t>
  </si>
  <si>
    <t>5</t>
  </si>
  <si>
    <t>5,5</t>
  </si>
  <si>
    <t>6</t>
  </si>
  <si>
    <t>7</t>
  </si>
  <si>
    <t>8</t>
  </si>
  <si>
    <t>OUTCHILL TS WP</t>
  </si>
  <si>
    <t>L47853900</t>
  </si>
  <si>
    <t>Ботинки Salomon Outchill TS WP созданы для мужчин, ценящих комфорт и надежность во время туризма. Верх обуви сочетает кожу, полиуретан и текстиль, обеспечивая прочность и комфорт даже в суровых условиях. Подкладка из текстиля способствует хорошей вентиляции и поддерживает оптимальный микроклимат внутри ботинка. Резиновая подошва гарантирует отличное сцепление с различными поверхностями, обеспечивая уверенность на любом маршруте. Эти ботинки оснащены водонепроницаемой технологией, защищающей ноги от промокания. Идеальный выбор для всех, кто увлекается активным отдыхом и туризмом.</t>
  </si>
  <si>
    <t>верх: кожа, полиуретан, текстиль; подкладка: текстиль; подошва: резина</t>
  </si>
  <si>
    <t>10</t>
  </si>
  <si>
    <t>10,5</t>
  </si>
  <si>
    <t>11</t>
  </si>
  <si>
    <t>11,5</t>
  </si>
  <si>
    <t>ELIXIR ACTIV MID GTX W</t>
  </si>
  <si>
    <t>L47457200</t>
  </si>
  <si>
    <t>Обувь для спорта</t>
  </si>
  <si>
    <t>Ботинки для туризма от бренда Salomon — идеальный выбор для любителей активного отдыха и пеших прогулок. Они изготовлены из синтетических материалов и текстиля, что обеспечивает легкость и воздухопроницаемость, позволяя вашим ногам оставаться сухими и комфортными даже при длительных прогулках. Подошва из резины гарантирует отличное сцепление на различных поверхностях, обеспечивая вашу безопасность на сложных маршрутах. Застежка на шнуровке позволяет точно подогнать ботинки по ноге для максимальной поддержки и комфорта. Эти ботинки — надежный партнер в ваших приключениях на природе.</t>
  </si>
  <si>
    <t>Gore-Tex. Мембрана: помогает предотвратить попадание дождя и грязи внутрь обуви.</t>
  </si>
  <si>
    <t>серый</t>
  </si>
  <si>
    <t>Синтетические материалы, текстиль, резина</t>
  </si>
  <si>
    <t>6,5</t>
  </si>
  <si>
    <t>7,5</t>
  </si>
  <si>
    <t>ALPHAGLIDE W</t>
  </si>
  <si>
    <t>L47801800</t>
  </si>
  <si>
    <t>Кроссовки</t>
  </si>
  <si>
    <t>Бег и Фитнес</t>
  </si>
  <si>
    <t>Представляем женские кроссовки Salomon Alphaglide, которые станут надежным спутником для активной жизни. Эта модель оснащена стелькой OrthoLite®, которая обеспечивает превосходную амортизацию и комфорт на протяжении всего дня. Технология All Terrain Contagrip® гарантирует надежное сцепление с различными поверхностями, будь то мокрые, сухие, твердые или скользкие участки. Промежуточная подошва добавляет гибкости и поддержки, уменьшая усталость ног при длительных нагрузках. Классическая шнуровка позволяет удобно регулировать посадку для надежной фиксации стопы. Salomon Alphaglide — идеальный выбор для женщин, которые ценят качество, уверенность и комфорт в каждой детали.</t>
  </si>
  <si>
    <t>Синтетика, текстиль, резина</t>
  </si>
  <si>
    <t>SENSE RIDE 5 W</t>
  </si>
  <si>
    <t>L47147000</t>
  </si>
  <si>
    <t>Женские кроссовки Sense Ride 5 — это идеальный выбор для любительниц активного туризма и прогулок по разнообразным маршрутам. Они разработаны с учетом современных требований к комфорту и функциональности, обеспечивая надежную поддержку и защиту.
Верх:  
Верхняя часть кроссовок выполнена из текстиля и синтетического материала, что позволяет обуви сочетать в себе прочность и легкость. Текстиль обеспечивает отличную воздухопроницаемость, сохраняя ноги сухими и комфортными даже в теплую погоду.
Стелька:  
Текстильная стелька добавляет ощущение мягкости и комфорта при каждом шаге. Она способствует эффективному отводу влаги и вентиляции, предотвращая появление неприятного запаха и снижая риск усталости ног.
Подошва:  
Резиновая подошва обеспечивает превосходное сцепление с различными поверхностями, что особо важно на сложных или скользких участках маршрута. Амортизирующие свойства подошвы снижают ударные нагрузки, защищая ваши суставы и позвоночник в течение долгих переходов.
Эти кроссовки созданы для женщин, которые предпочитают активный образ жизни и ценят высокое качество. Sense Ride 5 подарят вам уверенность в каждом шаге и станут надежным спутником в ваших путешествиях.</t>
  </si>
  <si>
    <t>черный/розовый</t>
  </si>
  <si>
    <t>текстиль, синтетический материал; текстиль; резина</t>
  </si>
  <si>
    <t>ALPHAGLIDE GTX</t>
  </si>
  <si>
    <t>L47802100</t>
  </si>
  <si>
    <t>Кроссовки Alphaglide GTX для мужчин — идеальный выбор для любителей туризма и активного отдыха на природе. Эта модель сочетает в себе надежность, комфорт и современный дизайн. Мембрана Gore-Tex защищает от влаги, оставаясь дышащей, что позволяет ногам оставаться сухими в любых погодных условиях. Застежка на шнурках обеспечивает надежную фиксацию и индивидуальную подгонку по стопе. Прочная резиновая подошва с агрессивным протектором гарантирует отличное сцепление и устойчивость на различных поверхностях, будь то скользкие камни или грязные тропы. Эти кроссовки станут вашим верным партнером в любых приключениях, обеспечивая комфорт и поддержку на каждом шагу.</t>
  </si>
  <si>
    <t>Schuhe ALPHACROSS 5 W Black/Black/Ebony</t>
  </si>
  <si>
    <t>L47312700</t>
  </si>
  <si>
    <t>Salomon Alphacross 5 W — это женские беговые кроссовки, созданные для уверенного движения как по городским дорожкам, так и по пересеченной местности. Они изготовлены из сочетания синтетики и текстиля, что обеспечивает легкость и удобство, а резиновая подошва гарантирует надежное сцепление с поверхностью. Верх обуви дышащий, что позволяет ногам оставаться сухими даже при интенсивных нагрузках. Благодаря традиционной шнуровке можно легко адаптировать посадку под индивидуальные предпочтения, обеспечивая надежную фиксацию ноги. Данные кроссовки станут отличным выбором для тех, кто ищет баланс между комфортом и производительностью в беге. Salomon Alphacross 5 W обеспечат вам уверенность на любом маршруте.</t>
  </si>
  <si>
    <t>SPEEDCROSS 6 W</t>
  </si>
  <si>
    <t>L41742800</t>
  </si>
  <si>
    <t>Кроссовки Salomon Speedcross 6 W разработаны для женщин, которые любят бег по пересеченной местности. Верх из полиэстера и полиуретана обеспечивает легкость и прочность, идеально адаптируясь к ноге и поддерживая ее при каждом шаге. Текстильная подкладка способствует эффективной вентиляции и комфорту даже при длительном ношении. Резиновая подошва с агрессивным протектором обеспечивает отличное сцепление на разных типах поверхности, будь то мокрая тропа или грунтовая дорога. Эти кроссовки сочетают в себе передовые технологии и эргономичный дизайн, делая каждую пробежку комфортной и безопасной.</t>
  </si>
  <si>
    <t>OUTSNAP CSWP W</t>
  </si>
  <si>
    <t>L47854100</t>
  </si>
  <si>
    <t>бежевый</t>
  </si>
  <si>
    <t>верх: иск.кожа, текстиль; подкладка: текстиль; подошва: резина</t>
  </si>
  <si>
    <t>EXAMOTION GTX</t>
  </si>
  <si>
    <t>L47943300</t>
  </si>
  <si>
    <t>Кроссовки для туризма Salomon Examotion GTX - идеальный выбор для активных мужчин, ценящих комфорт и надежность. Верхняя часть обуви изготовлена из прочного текстиля и искусственной кожи, обеспечивая оптимальную вентиляцию и устойчивость к внешним воздействиям. Подкладка выполнена из мягкого текстиля, что гарантирует комфорт в течение всего дня. Прочная резиновая подошва обеспечивает отличное сцепление с различными поверхностями, помогая уверенно передвигаться как по городским улицам, так и по пересеченной местности. Застежка в виде шнуровки позволяет легко регулировать посадку для максимального удобства. Salomon Examotion GTX - ваш надежный спутник в приключениях!</t>
  </si>
  <si>
    <t>L49135700</t>
  </si>
  <si>
    <t>ALPHAGLIDE</t>
  </si>
  <si>
    <t>L47724300</t>
  </si>
  <si>
    <t>Представляем мужские кроссовки Salomon Alphaglide, которые станут незаменимым спутником для активного образа жизни. Эти кроссовки оснащены стелькой OrthoLite®, обеспечивающей отличную амортизацию и комфорт в течение всего дня. Технология All Terrain Contagrip® гарантирует надежное сцепление на разнообразных поверхностях, будь то мокрые, сухие, твердые или скользкие тропы. Промежуточная подошва добавляет гибкости и поддержки, снижая усталость ног при длительном ношении. Классическая застежка на шнурке позволяет удобно регулировать посадку, обеспечивая надежную фиксацию стопы. Salomon Alphaglide — идеальный выбор для тех, кто ценит прочность, уверенность и комфорт в каждой детали.</t>
  </si>
  <si>
    <t>9</t>
  </si>
  <si>
    <t>SPEEDCROSS 6 GTX</t>
  </si>
  <si>
    <t>L41738600</t>
  </si>
  <si>
    <t>Кроссовки SALOMON с мембраной GORE-TEX идеально подойдут для активного отдыха и повседневного использования в любых погодных условиях. Мембрана надежно защищает от влаги, обеспечивая водонепроницаемость, и при этом позволяет ногам дышать, создавая комфортный микроклимат. Это делает их отличным выбором для прогулок на свежем воздухе в любое время года. Застежка на шнурках обеспечивает надежную фиксацию и индивидуальную посадку, позволяя адаптировать кроссовки под ваш уровень комфорта. Эти кроссовки станут вашим надежным спутником в любых приключениях.</t>
  </si>
  <si>
    <t>ALPHACROSS 5 GTX</t>
  </si>
  <si>
    <t>L47307500</t>
  </si>
  <si>
    <t>Кроссовки от бренда Salomon с технологией Fuze Foam предлагают невероятный комфорт и амортизацию, делая каждую прогулку или пробежку более приятной. Fuze Foam обеспечивает легкость и упругость, помогая снизить нагрузку на ноги. Застежка на шнуровке обеспечивает надежную фиксацию и удобную посадку, позволяя адаптировать обхват к индивидуальным требованиям стопы. Эти кроссовки идеально подойдут для активных людей, которые ценят сочетание стиля, функциональности и комфорта в каждодневной обуви. Независимо от того, отправляетесь ли вы на пробежку по городу или на прогулку по парку, эти кроссовки помогут чувствовать себя прекрасно в любой ситуации.</t>
  </si>
  <si>
    <t>верх: 52% текстиль, 48% иск.кожа, подкладка: текстиль, подошва: резина</t>
  </si>
  <si>
    <t>SPEEDCROSS PEAK GTX W</t>
  </si>
  <si>
    <t>L47603500</t>
  </si>
  <si>
    <t>Женские беговые кроссовки Speedcross Peak GTX W созданы для активных любительниц бега, которым важны комфорт и надежность в любых условиях. Верх модели выполнен из легкой синтетики и текстиля, что обеспечивает отличную вентиляцию и комфорт даже при длительных пробежках. Технология GORE-TEX защищает ноги от влаги в дождливую погоду. Подошва из прочной резины обеспечивает отличное сцепление с разными типами поверхности, предотвращая скольжение на мокром и неровном грунте. Система быстрого шнурования Quicklace позволяет легко и быстро затягивать шнурки, обеспечивая плотную посадку и поддержку стопы. Эти кроссовки – идеальный выбор для тех, кто ищет надежную обувь для бега и активного отдыха, сочетая в себе стиль, безопасность и практичность.</t>
  </si>
  <si>
    <t>SUPERCROSS 4</t>
  </si>
  <si>
    <t>L47315700</t>
  </si>
  <si>
    <t>Ультратехнологичные кроссовки для трейлраннинга, обеспечивающие сцепление. SUPERCROSS 4 — это настоящая бескомпромиссная машина с еще большими грунтозацепами и дополнительными канавками для преодоления грязи и обеспечения надежного сцепления. Сконструированная как шина, ее подошва в сочетании с усиленным верхом и конструкцией SensiFit™ гарантирует исключительную поддержку, посадку и комфорт. Система шнуровки Quicklace™</t>
  </si>
  <si>
    <t>XA PRO 3D V9 LIFELONG W</t>
  </si>
  <si>
    <t>L49153900</t>
  </si>
  <si>
    <t>Trail Running</t>
  </si>
  <si>
    <t>Представляем XA Pro 3D v9 Lifelong — переосмысление нашей классической модели кроссовок для бега по пересеченной местности. Известная своей прочностью, эта обувь обеспечивает сбалансированную, длительную поддержку и превосходное сцепление благодаря специально разработанному рисунку протектора и технологии All Terrain Contagrip®. Она достаточно прочна, чтобы стильно преодолеть любые препятствия.
Шасси 3D Advanced Chassis™: Этот мягкий каркас, расположенный между подошвой и промежуточной подошвой, оптимизирует контроль движений и распределение энергии, а также обеспечивает защиту для точной, сбалансированной и отзывчивой езды.
Система шнуровки quickLACE™: Минималистичные и прочные шнурки, затягивающиеся одним движением. Легко надевать и снимать.
Стелька Стелька OrthoLite®, изготовленная методом штамповки: эта стелька OrthoLite®, вырезанная по форме внутренней части обуви, обеспечивает превосходную амортизацию, воздухопроницаемость и долговечность, повышая комфорт и производительность.
Подошва All Terrain Contagrip®: разработан для самых разнообразных поверхностей. Обеспечивает долговечность и надежность на влажных, сухих, твердых или скользких поверхностях.
EnergyCell™+: EnergyCell™+ — это высокоэластичный материал промежуточной подошвы, обеспечивающий исключительную отдачу энергии, а также значительную амортизацию и износостойкость.</t>
  </si>
  <si>
    <t>SPEEDCROSS PEAK W</t>
  </si>
  <si>
    <t>L47790400</t>
  </si>
  <si>
    <t>Кроссовки Salomon Speedcross Peak W идеально подходят для женщин, занимающихся бегом, особенно на пересеченной местности. Верхняя часть выполнена из легких синтетических материалов и текстиля, обеспечивая отличную вентиляцию и комфорт даже во время интенсивных тренировок. Особенностью модели является агрессивный протектор, изготовленный из качественной резины, который гарантирует надежное сцепление с любыми поверхностями, будь то мокрая трава или грязная тропа. Эргономичный дизайн и превосходная амортизация способствуют снижению нагрузки на суставы, позволяя сосредоточиться на достижении лучших результатов.</t>
  </si>
  <si>
    <t>розовый</t>
  </si>
  <si>
    <t>X ULTRA 360 LTR MID GTX</t>
  </si>
  <si>
    <t>L47570800</t>
  </si>
  <si>
    <t>Мужские ботинки для туризма разработаны для комфортных и безопасных приключений на природе. Изготовленные из натуральной кожи, они сочетают в себе прочность и гибкость, а синтетические материалы и текстиль добавляют легкость и воздухопроницаемость. Мембрана GORE-TEX обеспечивает надежную водонепроницаемую защиту, поддерживая комфортный микроклимат внутри ботинка. Подошва из резины гарантирует отличное сцепление с различными поверхностями, обеспечивая уверенность на сложных маршрутах. Эти ботинки идеально подходят для тех, кто ценит качество и функциональность в каждой детали.</t>
  </si>
  <si>
    <t>верх: нат.кожа, текстиль, иск.кожа; подкладка: текстиль; подошва: резина</t>
  </si>
  <si>
    <t>Schuhe SHELTER SPIKE WP Black/Clrock/Bla</t>
  </si>
  <si>
    <t>L47851000</t>
  </si>
  <si>
    <t>Salomon Shelter Spike Wp — это мужские туристические ботинки, разработанные для защиты и комфорта в суровых погодных условиях. Изготовленные из синтетического и текстильного материалов, они обеспечивают прочность и легкость. Водонепроницаемая мембрана защищает ноги от влаги, позволяя сохранять их сухими даже в дождливую погоду или на заснеженных тропах. Прочная резиновая подошва с интегрированными шипами гарантирует отличное сцепление на скользких и неровных поверхностях, обеспечивая уверенность на каждом шагу. Традиционная шнуровка позволяет надежно зафиксировать ногу, обеспечивая отличную посадку и стабильность. Salomon Shelter Spike Wp — это идеальный выбор для тех, кто ищет надежную обувь для зимних походов и приключений на свежем воздухе, сочетающую в себе стиль, функциональность и защиту.</t>
  </si>
  <si>
    <t>8,5</t>
  </si>
  <si>
    <t>OUTpulse GTX W</t>
  </si>
  <si>
    <t>L47151900</t>
  </si>
  <si>
    <t>Новое поступление</t>
  </si>
  <si>
    <t>Эти женские туристические кроссовки идеально подходят для активных путешествий и прогулок на свежем воздухе. Они сочетают в себе стиль и функциональность, обеспечивая комфорт и надежность на любом маршруте.
Верх:  
Изготовлен из прочного текстиля и синтетического материала, верх кроссовок гарантирует легкость и долговечность. Текстиль обеспечивает отличную вентиляцию, поддерживая оптимальный микроклимат внутри обуви даже при длительной ходьбе.
Стелька:  
Текстильная стелька обеспечивает мягкость и комфорт. Она способствует циркуляции воздуха и отводу влаги, предотвращая появление неприятного запаха и усталости ног.
Подошва:  
Резиновая подошва создана для отличного сцепления с различными поверхностями. Она устойчива к износу и обеспечивает надежную амортизацию, снижая нагрузку на суставы и позвоночник.
Эти кроссовки станут идеальным выбором для женщин, ценящих комфорт и современный дизайн в активных путешествиях.</t>
  </si>
  <si>
    <t>SHOES WANDER W Black/Plum Kitten/Gull</t>
  </si>
  <si>
    <t>L47153200</t>
  </si>
  <si>
    <t>Великолепная природа широка и просто ждет, чтобы ее исследовали. Ботинки Salomon WANDER включает все, что вам нужно для походов, пробежек и путешествий, в одну пару. Отдавая предпочтение комфорту, мягким материалам и упругому пенопласту, ботинки готовы к лесным тропинкам, зарубежным городам и любым приключениям, о которых вы только можете мечтать.
Благодаря цепкой вездеходной подошве Contagrip и защитной посадке они вас не остановят.
Мягкий комфорт — эффективное сочетание упругой пены EnergyCell, обеспечивающей амортизацию ударов, мягких тканей и достаточного пространства для пальцев ног.
Надежная опора: обволакивающая конструкция SensiFit обхватывает ногу, обеспечивая безграничную уверенность на каждом шагу.
ботинки предназначены для самых разных поверхностей. Обеспечивают долговечность и уверенность на мокрых, сухих, твердых или рыхлых поверхностях.
3D Mesh-3D открытая сетка обеспечивает максимальную воздухопроницаемость.
Кожа с полиуретановым покрытием защищает и делает обувь прочнее, продлевая срок ее службы.
Обычные шнурки. Традиционная система шнуровки с петельками.</t>
  </si>
  <si>
    <t>75% текстиль, 25% синтетика подошва: 100% резина</t>
  </si>
  <si>
    <t>XA PRO 3D GTX</t>
  </si>
  <si>
    <t>L47270100</t>
  </si>
  <si>
    <t>Кроссовки Salomon XA Pro 3D GTX — это идеальный выбор для, увлеченных трейлраннингом, ценящих надежность и комфорт на сложных маршрутах. Верх выполнен из прочной синтетики и текстиля, что обеспечивает лёгкость и долговечность. Мембрана Gore-Tex гарантирует водонепроницаемость и отличную вентиляцию, сохраняя ноги сухими в любых погодных условиях. Система шнуровки Quicklace позволяет быстро и надежно зафиксировать обувь. Резиновая подошва с технологией Contagrip обеспечивает исключительное сцепление на различных поверхностях, включая мокрые и скользкие тропы. Благодаря 3D Advanced Chassis модели обеспечивают стабильность и защиту на каждом шаге.</t>
  </si>
  <si>
    <t>12</t>
  </si>
  <si>
    <t>13,5</t>
  </si>
  <si>
    <t>XA PRO 3D V9</t>
  </si>
  <si>
    <t>L47271800</t>
  </si>
  <si>
    <t>Кроссовки Salomon XA Pro 3D V9 — это идеальный выбор для тех, кто ценит надежность и комфорт в любых условиях. Изготовлены из высококачественных синтетических материалов, текстиля и резины, они обеспечивают долговечность и отличное сцепление на разных поверхностях. Система быстрой шнуровки Quicklace позволяет легко и быстро настроить посадку. Эта модель обеспечивает превосходную поддержку стопы и устойчивость, делая их идеальными для активного отдыха и походов.</t>
  </si>
  <si>
    <t>ALPHACROSS 5 GTX W</t>
  </si>
  <si>
    <t>L47310900</t>
  </si>
  <si>
    <t>Кроссовки Alphacross 5 GTX W созданы для женщин, которые ценят комфорт и надежность в туристических походах. Эта модель сочетает в себе функциональность и современный стиль. Верх выполнен из текстиля и искусственной кожи, обеспечивая легкость и износостойкость. Влагозащитная мембрана Gore-Tex гарантирует сухость ног в любых погодных условиях, а текстильная подкладка способствует комфорту и хорошей вентиляции. Прочная резиновая подошва обеспечивает отличное сцепление с поверхностью, что делает кроссовки идеальными для походов по различным ландшафтам. Застежка на шнурках позволяет легко регулировать посадку, обеспечивая надежное прилегание и поддержку ноги. Эти кроссовки станут верным спутником в ваших приключениях на природе.</t>
  </si>
  <si>
    <t>верх: 85% текстиль, 15% иск.кожа, подкладка: текстиль, подошва: резина</t>
  </si>
  <si>
    <t>L47744700</t>
  </si>
  <si>
    <t>Кроссовки Salomon XA Pro 3D GTX — идеальный выбор для мужчин, занимающихся трейлраннингом и ищущих надежную обувь для сложных трасс. Верх из синтетики и текстиля обеспечивает прочность и лёгкость, а мембрана Gore-Tex гарантирует водонепроницаемость и дышащие свойства, поддерживая комфорт в любую погоду. Продуманная система шнуровки Quicklace обеспечивает быстрое и надежное крепление ноги. Резиновая подошва с технологией Contagrip обеспечивает отличное сцепление на любых поверхностях, включая скользкие и неровные тропы. Благодаря 3D Advanced Chassis эти кроссовки предлагают стабильность и защиту, идеальные для интенсивных забегов.</t>
  </si>
  <si>
    <t>серый/бежевый</t>
  </si>
  <si>
    <t>Schuhe ELIXIR ACTIV MID GTX Troope/Mar B</t>
  </si>
  <si>
    <t>L47760400</t>
  </si>
  <si>
    <t>Ботинки Salomon Elixir Activ Mid GTX разработаны для мужчин, которые увлекаются туризмом и активными видами отдыха. Верх из синтетических материалов и текстиля обеспечивает легкость и износостойкость, идеально подходя для длительных походов. Резиновая подошва гарантирует отличное сцепление с различными поверхностями, улучшая устойчивость и безопасность на сложных маршрутах. Встроенная мембрана GORE-TEX обеспечивает превосходную защиту от воды, сохраняя ноги сухими и комфортными даже в дождливую погоду. Эти ботинки объединяют в себе инновационные технологии и комфорт, обеспечивая надежную поддержку и удобство на протяжении всего пути.</t>
  </si>
  <si>
    <t>OUTSNAP CSWP</t>
  </si>
  <si>
    <t>L47854000</t>
  </si>
  <si>
    <t>Ботинки Salomon Outsnap CSWP — идеальный выбор для мужчин, стремящихся к приключениям и комфорту в любой обстановке. Верхняя часть этих ботинок выполнена из комбинации полиуретана и текстиля, обеспечивая надежность и защиту от внешних воздействий. Легкий и дышащий текстиль внутри создает уютную среду для ног, предотвращая перегрев и дискомфорт. Резиновая подошва обеспечивает отличное сцепление с разнообразными поверхностями, что особенно важно в условиях пересеченной местности. Salomon Outsnap CSWP сочетают в себе стиль и функциональность, предлагая надежность и комфорт для активного туризма и повседневной носки.</t>
  </si>
  <si>
    <t>зеленый</t>
  </si>
  <si>
    <t>AERO BLAZE 3</t>
  </si>
  <si>
    <t>L47874400</t>
  </si>
  <si>
    <t>Унисекс</t>
  </si>
  <si>
    <t>Кроссовки Aero Blaze 3 — это настоящая универсальная модель, обеспечивающая амортизацию, динамичный комфорт и быстрые, плавные переходы. Сочетание легкой конструкции и первоклассных характеристик делает эти кроссовки чрезвычайно универсальным партнером для бега, который поможет вам преуспеть на каждой тренировке.
Стелька OrthoLite® добавляет комфорта, сохраняя ноги в прохладе и сухости даже во время интенсивных тренировок. Промежуточная подошва optiFOAM² обеспечивает идеальный баланс мягкой амортизации и динамического отскока для высокоэффективного бега. Плавные переходы: оптимизированная геометрия переката помогает поддерживать темп, обеспечивая при этом легкие и плавные переходы. Зонированная конструкция подошвы делает обувь легкой и прочной.</t>
  </si>
  <si>
    <t>верх: текстиль; подкладка: текстиль; подошва: резина</t>
  </si>
  <si>
    <t>12,5</t>
  </si>
  <si>
    <t>XA PRO 3D V9 W</t>
  </si>
  <si>
    <t>L47882900</t>
  </si>
  <si>
    <t>Кроссовки Salomon XA Pro 3D V9 W идеально подходят для женщин, увлеченных трейлраннингом и активными приключениями на открытом воздухе. Верх из синтетических материалов и текстиля обеспечивает прочность, легкость и удобную посадку. Резиновая подошва с технологией Contagrip обеспечивает надежное сцепление на различных поверхностях, включая мокрые и скользкие тропы. Благодаря системе 3D Advanced Chassis кроссовки обеспечивают стабильность и защиту, давая уверенность в каждом шаге на природе.</t>
  </si>
  <si>
    <t>L47975600</t>
  </si>
  <si>
    <t>Кроссовки Aero Blaze 3 — это настоящая универсальная модель, обеспечивающая отличную амортизацию, динамичный комфорт и быстрые, плавные переходы.
Сочетание легкой конструкции и первоклассных характеристик делает эти кроссовки чрезвычайно универсальным помощником для бега, который поможет вам преуспеть на каждой тренировке.
Комфортная амортизация на каждом шагу:
ощутите глубокий комфорт благодаря толстой промежуточной подошве OptiFoam. Эта подошва обеспечивает мягкое приземление и превосходное поглощение ударов, позволяя вам наслаждаться максимальным комфортом под ногами. Энергичный бег: легкая конструкция и оптимизированная геометрия рокера обеспечивают динамичный, энергичный бег. Это позволяет вам начинать бег легко, энергично и плавно, независимо от того, тренируетесь вы или соревнуетесь. Удобная посадка: дышащий верх из сетчатого материала и слегка мягкий язычок обеспечивают превосходный комфорт, сохраняя при этом чрезвычайно малый вес обуви.</t>
  </si>
  <si>
    <t>белый</t>
  </si>
  <si>
    <t>X ULTRA 360 GTX</t>
  </si>
  <si>
    <t>L49101700</t>
  </si>
  <si>
    <t>Кроссовки для туризма Salomon X Ultra 360 GTX — идеальный выбор для любителей активного отдыха. Изготовлены из высококачественных синтетических материалов, текстиля и резины, что обеспечивает прочность и комфорт во время длительных походов. Оснащены шнуровкой для надежной фиксации, а технология GTX гарантирует водонепроницаемость и защиту от непогоды. Эти ботинки обеспечат уверенность на любых маршрутах.</t>
  </si>
  <si>
    <t>L49105600</t>
  </si>
  <si>
    <t>Aero Blaze 3 — это по-настоящему универсальная модель, сочетающая в себе амортизацию, динамичный комфорт и плавный, быстрый перекат стопы. Легкая конструкция и высокие эксплуатационные характеристики делают эти кроссовки отличным выбором для любых тренировок, помогая добиваться лучших результатов.
Динамичный комфорт
Межподошва optiFOAM² обеспечивает идеальный баланс мягкой амортизации и динамичного возврата энергии, гарантируя отличную отзывчивость во время бега.
Плавный перекат
Оптимизированная геометрия подошвы (форма «рокер») помогает поддерживать темп, обеспечивая легкость и плавность движений. Зонированная конструкция подошвы делает кроссовки одновременно легкими и износостойкими.
Максимально комфортная посадка
Верх из дышащей функциональной сетки и мягкий язычок обеспечивают исключительный комфорт, сохраняя при этом минимальный вес обуви.</t>
  </si>
  <si>
    <t>AERO BLAZE 3 W</t>
  </si>
  <si>
    <t>L49105800</t>
  </si>
  <si>
    <t>Женские кроссовки Salomon Aero Blaze 3 — ваш идеальный спутник для ежедневных тренировок по бегу по асфальту и мощеным дорожкам. Эти универсальные беговые кроссовки сочетают в себе легкость и динамичный комфорт, обеспечивая плавную амортизацию. Подошва optiFOAM² гарантирует мягкое приземление и высокую отдачу энергии, а обратный изгиб поддерживает ваши естественные движения и обеспечивает плавный переход. Дышащий верх из сетчатого материала комфортно облегает стопу и гарантирует оптимальную вентиляцию. Благодаря женской посадке с более узкой пяткой и адаптированной зоной подъема стопы вы получите точную поддержку. Стелька OrthoLite® обеспечивает эргономичную амортизацию и длительную свежесть, а цепкая подошва contaGRIP® обеспечивает максимальную устойчивость и сцепление на твердых поверхностях. Будь то короткие тренировки или длительные пробежки — Aero Blaze 3 — это настоящая универсальная модель для динамичных и комфортных ежедневных пробежек.</t>
  </si>
  <si>
    <t>L49145500</t>
  </si>
  <si>
    <t>Кроссовки Salomon XA Pro 3D V9 — это идеальный выбор для тех, кто ценит надежность и комфорт в любых условиях. Изготовлены из высококачественных синтетических материалов, текстиля и резины, они обеспечивают долговечность и отличное сцепление на разных поверхностях.Система быстрой шнуровки Quicklace позволяет легко и быстро настроить посадку. Эта модель обеспечивает превосходную поддержку стопы и устойчивость, делая их идеальными для активного отдыха и походов.</t>
  </si>
  <si>
    <t>синий/зеленый</t>
  </si>
  <si>
    <t>GENESIS GTX</t>
  </si>
  <si>
    <t>L49221400</t>
  </si>
  <si>
    <t>черный/синий</t>
  </si>
  <si>
    <t>GENESIS</t>
  </si>
  <si>
    <t>L49237100</t>
  </si>
  <si>
    <t>Кроссовки Salomon Genesis — это универсальная обувь для бега по пересеченной местности, сочетающая в себе комфорт, отзывчивость и точную посадку для исключительного ощущения от бега. Верх выполнен из Matryx®, прочного и износостойкого материала, обеспечивающего оптимальную защиту. Цепкая подошва гарантирует отличное сцепление даже на самом сложном рельефе, позволяя вам чувствовать себя уверенно и стабильно в любое время. Эта обувь специально разработана для сложных трасс и будет сопровождать вас во всех ваших приключениях, независимо от сложности маршрута. Ее конструкция ориентирована на долговечность и производительность, что делает ее надежным партнером для активного отдыха и бега по пересеченной местности. Дизайн подчеркивает функциональность и оптимальную адаптацию к естественным движениям во время бега.</t>
  </si>
  <si>
    <t>SNOWCLOG CORDUROY</t>
  </si>
  <si>
    <t>L47869900</t>
  </si>
  <si>
    <t>Повседневная обувь</t>
  </si>
  <si>
    <t>верх: текстиль, замша; подкладка: текстиль; подошва: резина</t>
  </si>
  <si>
    <t>REELAX BREAK 6.0</t>
  </si>
  <si>
    <t>L47110800</t>
  </si>
  <si>
    <t>Пантолеты</t>
  </si>
  <si>
    <t>Шлепанцы Salomon Reelax Break 6.0 — это идеальный выбор для тех, кто ищет комфорт и восстановление после интенсивных тренировок. Эта универсальная обувь оснащена формованной стелькой из ЭВА и высококачественной пеной EnergyCell, что обеспечивает непревзойденную амортизацию и поддержку стопы. Резиновая подошва Contagrip® гарантирует надежное сцепление с поверхностью, что делает эти шлепанцы идеальными для повседневного использования. Облегченная конструкция моделей служит для максимального облегчения мышечной усталости, предоставляя естественную поддержку ноги во время отдыха. Благодаря этим особенностям шлепанцы Salomon Reelax Break 6.0 обеспечивают комфортный отдых и способствуют восстановлению после физической активности.</t>
  </si>
  <si>
    <t>L47111100</t>
  </si>
  <si>
    <t>Сабо Salomon Reelax Slide 6.0 созданы для мужчин, ценящих комфорт и стиль в повседневной жизни. Верх выполнен из 100% текстиля, что обеспечивает легкость и отличную воздухопроницаемость, позволяя ногам дышать в течение всего дня. Текстильная подкладка добавляет комфорта, нежно облегая стопу. Прочная резиновая подошва гарантирует надежное сцепление с различными поверхностями, обеспечивая уверенный шаг. Эти сабо идеально подходят для восстановления после тренировок или долгих прогулок по городу, обеспечивая необходимую амортизацию и поддержку. Минималистичный дизайн делает их универсальными для любого гардероба.</t>
  </si>
  <si>
    <t>X ULTRA 360 LTR</t>
  </si>
  <si>
    <t>L47571700</t>
  </si>
  <si>
    <t>Кроссовки Salomon X Ultra 360 Ltr для мужчин — это идеальный выбор для повседневного ношения, когда требуется сочетание стиля и комфорта. Верх из кожи, полиуретана и текстиля обеспечивает долговечность, защиту и современный вид, идеально подходя для городской среды и прогулок на природе. Текстильная подкладка гарантирует комфорт и эффективную вентиляцию, сохраняя свежесть в течение всего дня. Резиновая подошва с надёжным протектором обеспечивает отличное сцепление на различных поверхностях, от асфальта до грунтовых дорожек. Эти кроссовки идеально подойдут для активной жизни, предлагая стильный внешний вид и удобство в каждом шаге.</t>
  </si>
  <si>
    <t>SUPERCROSS 4 Black/Black/Black</t>
  </si>
  <si>
    <t>L41736200</t>
  </si>
  <si>
    <t>REELAX SLIDE 6.0 W</t>
  </si>
  <si>
    <t>L47740900</t>
  </si>
  <si>
    <t>Сабо</t>
  </si>
  <si>
    <t>SUPERCROSS 4 GTX Black/Black/B</t>
  </si>
  <si>
    <t>L41731600</t>
  </si>
  <si>
    <t>Кроссовки Supercross 4 Gore tex специально разработаны для бегунов, которые любят экстремальные условия. Кроссовки Supercross 4 идеально подходят для бега в любое время года, благодаря добавлению водонепроницаемой мембраны Gore-tex . Благодаря дышащей структуре кроссовки отводят тепло и влагу, а благодаря водонепроницаемой структуре ваши ноги останутся сухими на грязной и снежной местности. Специальный протектор подошвы  Salomon speedcroos 4 предотвращает скольжение и уверенно цепляется за землю. Верх Sensifit хорошо обхватывает ногу, регулируемая система шнуровки Quicklace проста в использовании. Анатомическая форма с превосходным сцеплением стопы и лодыжки. Конструкция подошвы с шипами и оптимизированная пятка, обеспечивающая превосходное сцепление даже на скользкой поверхности. Технология подошвы Contagrip TA. Благодаря технологии шнуровки кроссовки Supercross 4 GTX созданы для ваших приключений на свежем воздухе.</t>
  </si>
  <si>
    <t>SUPERCROSS 4 GTX W Black/Black</t>
  </si>
  <si>
    <t>L41733900</t>
  </si>
  <si>
    <t>QUEST 4 GTX W</t>
  </si>
  <si>
    <t>L47000200</t>
  </si>
  <si>
    <t>Quest 4 GTX — надежный спутник, созданный для долгих миссий и экстремальных условий, обеспечивающий непревзойденную поддержку и комфорт.
Поддержка и защита:
- Каркас плотно обхватывает стопу, поддерживая чувствительные суставы, что особенно актуально при длительных переходах и больших нагрузках.
- Новая рама 4V ADV-C усиливает стопу и обеспечивает надежную поддержку в области пятки, снижая мышечную усталость при переноске тяжелого рюкзака.
Комфорт в любых условиях:
- Мембрана GORE-TEX сохраняет ноги сухими в любую погоду, защищая как от внешней влаги, так и обеспечивая внутреннюю вентиляцию.
Проходимость и сцепление:
- Используемая технология Contagrip® TD обеспечивает максимальное сцепление на пересеченной местности и длительный срок службы даже при интенсивной эксплуатации.
Характеристики:
- Вес: 655 г. 
С Quest 4 GTX вы можете быть уверены в стабильной и плавной походке независимо от местности и веса вашего груза.</t>
  </si>
  <si>
    <t>Верх: текстиль, синтетический материал; стелька: текстиль; подошва: резина</t>
  </si>
  <si>
    <t>L47112400</t>
  </si>
  <si>
    <t>L47212400</t>
  </si>
  <si>
    <t>белый/красный</t>
  </si>
  <si>
    <t>L47994800</t>
  </si>
  <si>
    <t>бежеый</t>
  </si>
  <si>
    <t>CROSS BELT 2 BOTTLE</t>
  </si>
  <si>
    <t>LC2466300</t>
  </si>
  <si>
    <t>Пояс для бутылки с водой</t>
  </si>
  <si>
    <t>Сумки и рюкзаки</t>
  </si>
  <si>
    <t>Рюкзаки</t>
  </si>
  <si>
    <t>Нет ничего лучше ощущения свободы при прогулках, велопоездках, беге и исследовании живописных холмов, извилистых троп и тенистых лесов. С Cross Belt 2 Bottles вы можете отказаться от жилетов для питья и носить всё необходимое на поясе, обеспечивая максимальный комфорт и устойчивость. Эта поясная сумка оснащена двумя удобными карманами для бутылки объемом 400 мл. Кроме того, в ней есть достаточно места для хранения всех важных мелочей. Благодаря глубине в 15 см и весу всего 191 г, она не станет обременительной ношей. Изготовленная из 100% полиэстера, Cross Belt 2 Bottles отличается прочностью и долговечностью, являясь идеальным спутником для вашего активного отдыха.</t>
  </si>
  <si>
    <t>100% Полиэстер</t>
  </si>
  <si>
    <t>Tech size</t>
  </si>
  <si>
    <t>NS</t>
  </si>
  <si>
    <t>_</t>
  </si>
  <si>
    <t>REELAX SLIDE 6.0</t>
  </si>
  <si>
    <t>L47112000</t>
  </si>
  <si>
    <t>Сандалии и шлепанцы</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</si>
  <si>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</si>
  <si>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</si>
  <si>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</si>
  <si>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</si>
  <si>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</si>
  <si>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Одежда</t>
  </si>
  <si>
    <t>Аксессуары</t>
  </si>
  <si>
    <t>Спорт. Инвентарь</t>
  </si>
  <si>
    <t>Всего</t>
  </si>
  <si>
    <t>Сумма. в руб.</t>
  </si>
  <si>
    <t>Кол-во</t>
  </si>
  <si>
    <t>Анализ состава заказа по полу</t>
  </si>
  <si>
    <t>Дети</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</si>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</sst>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3">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5" xfId="0" applyBorder="1" applyAlignment="1">
      <alignment horizontal="center" vertical="top" wrapText="1"/>
    </xf>
    <xf numFmtId="4" fontId="0" fillId="0" borderId="5" xfId="0" applyNumberFormat="1" applyBorder="1" applyAlignment="1">
      <alignment horizontal="center" vertical="top"/>
    </xf>
    <xf numFmtId="2" fontId="3" fillId="0" borderId="5" xfId="0" applyNumberFormat="1" applyFont="1" applyBorder="1" applyAlignment="1">
      <alignment horizontal="center" vertical="top"/>
    </xf>
    <xf numFmtId="4" fontId="1" fillId="0" borderId="5"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6" xfId="0" applyBorder="1" applyAlignment="1">
      <alignment horizontal="center" vertical="top" wrapText="1"/>
    </xf>
    <xf numFmtId="0" fontId="0" fillId="0" borderId="1" xfId="0" applyBorder="1" applyAlignment="1">
      <alignment horizontal="center" vertical="top"/>
    </xf>
    <xf numFmtId="164" fontId="0" fillId="3" borderId="1" xfId="0" applyNumberFormat="1" applyFill="1" applyBorder="1" applyAlignment="1">
      <alignment horizontal="center" vertical="top"/>
    </xf>
    <xf numFmtId="0" fontId="1" fillId="0" borderId="2" xfId="0" applyFont="1" applyBorder="1" applyAlignment="1">
      <alignment horizontal="center" vertical="top" wrapText="1"/>
    </xf>
    <xf numFmtId="0" fontId="1" fillId="0" borderId="6" xfId="0" applyFont="1" applyBorder="1" applyAlignment="1">
      <alignment horizontal="center" vertical="top" wrapText="1"/>
    </xf>
    <xf numFmtId="0" fontId="4" fillId="0" borderId="2" xfId="0" applyFont="1" applyBorder="1" applyAlignment="1">
      <alignment horizontal="center" vertical="top"/>
    </xf>
    <xf numFmtId="0" fontId="1" fillId="3" borderId="5" xfId="0" applyFont="1" applyFill="1" applyBorder="1" applyAlignment="1">
      <alignment horizontal="center" vertical="top"/>
    </xf>
    <xf numFmtId="0" fontId="4"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0" fillId="3" borderId="1" xfId="0" applyFill="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4" xfId="0" applyBorder="1" applyAlignment="1">
      <alignment horizontal="center" vertical="top"/>
    </xf>
    <xf numFmtId="0" fontId="0" fillId="0" borderId="3" xfId="0" applyBorder="1" applyAlignment="1">
      <alignment horizontal="center" vertical="top"/>
    </xf>
    <xf numFmtId="0" fontId="0" fillId="0" borderId="4"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xf>
    <xf numFmtId="0" fontId="0" fillId="0" borderId="7" xfId="0" applyBorder="1" applyAlignment="1">
      <alignment horizontal="center"/>
    </xf>
    <xf numFmtId="0" fontId="0" fillId="0" borderId="3" xfId="0" applyBorder="1" applyAlignment="1">
      <alignment horizontal="center"/>
    </xf>
    <xf numFmtId="0" fontId="0" fillId="0" borderId="7" xfId="0" applyBorder="1" applyAlignment="1">
      <alignment horizontal="center" vertical="top" wrapText="1"/>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C8FB-47EE-8F69-13FB39AE38E4}"/>
            </c:ext>
          </c:extLst>
        </c:ser>
        <c:dLbls>
          <c:dLblPos val="outEnd"/>
          <c:showLegendKey val="0"/>
          <c:showVal val="1"/>
          <c:showCatName val="0"/>
          <c:showSerName val="0"/>
          <c:showPercent val="0"/>
          <c:showBubbleSize val="0"/>
        </c:dLbls>
        <c:gapWidth val="100"/>
        <c:axId val="332180056"/>
        <c:axId val="332173496"/>
      </c:barChart>
      <c:catAx>
        <c:axId val="332180056"/>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2173496"/>
        <c:crosses val="autoZero"/>
        <c:auto val="1"/>
        <c:lblAlgn val="ctr"/>
        <c:lblOffset val="100"/>
        <c:noMultiLvlLbl val="0"/>
      </c:catAx>
      <c:valAx>
        <c:axId val="332173496"/>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2180056"/>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54AA-4124-821C-E3A6CB6F6D1B}"/>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54AA-4124-821C-E3A6CB6F6D1B}"/>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54AA-4124-821C-E3A6CB6F6D1B}"/>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54AA-4124-821C-E3A6CB6F6D1B}"/>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8CF8-4E39-946E-30BEAE608684}"/>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pn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png"/><Relationship Id="rId29" Type="http://schemas.openxmlformats.org/officeDocument/2006/relationships/image" Target="../media/image29.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 Type="http://schemas.openxmlformats.org/officeDocument/2006/relationships/image" Target="../media/image5.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8" Type="http://schemas.openxmlformats.org/officeDocument/2006/relationships/image" Target="../media/image8.png"/><Relationship Id="rId51" Type="http://schemas.openxmlformats.org/officeDocument/2006/relationships/image" Target="../media/image51.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38100</xdr:rowOff>
    </xdr:from>
    <xdr:to>
      <xdr:col>3</xdr:col>
      <xdr:colOff>1552575</xdr:colOff>
      <xdr:row>4</xdr:row>
      <xdr:rowOff>638175</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5</xdr:row>
      <xdr:rowOff>28575</xdr:rowOff>
    </xdr:from>
    <xdr:to>
      <xdr:col>3</xdr:col>
      <xdr:colOff>1552575</xdr:colOff>
      <xdr:row>5</xdr:row>
      <xdr:rowOff>1266825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6</xdr:row>
      <xdr:rowOff>28575</xdr:rowOff>
    </xdr:from>
    <xdr:to>
      <xdr:col>3</xdr:col>
      <xdr:colOff>1552575</xdr:colOff>
      <xdr:row>8</xdr:row>
      <xdr:rowOff>419100</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9</xdr:row>
      <xdr:rowOff>28575</xdr:rowOff>
    </xdr:from>
    <xdr:to>
      <xdr:col>3</xdr:col>
      <xdr:colOff>1552575</xdr:colOff>
      <xdr:row>15</xdr:row>
      <xdr:rowOff>171450</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16</xdr:row>
      <xdr:rowOff>28575</xdr:rowOff>
    </xdr:from>
    <xdr:to>
      <xdr:col>3</xdr:col>
      <xdr:colOff>1552575</xdr:colOff>
      <xdr:row>20</xdr:row>
      <xdr:rowOff>333375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21</xdr:row>
      <xdr:rowOff>28575</xdr:rowOff>
    </xdr:from>
    <xdr:to>
      <xdr:col>3</xdr:col>
      <xdr:colOff>1552575</xdr:colOff>
      <xdr:row>25</xdr:row>
      <xdr:rowOff>333375</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26</xdr:row>
      <xdr:rowOff>28575</xdr:rowOff>
    </xdr:from>
    <xdr:to>
      <xdr:col>3</xdr:col>
      <xdr:colOff>1552575</xdr:colOff>
      <xdr:row>26</xdr:row>
      <xdr:rowOff>1266825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27</xdr:row>
      <xdr:rowOff>28575</xdr:rowOff>
    </xdr:from>
    <xdr:to>
      <xdr:col>3</xdr:col>
      <xdr:colOff>1552575</xdr:colOff>
      <xdr:row>27</xdr:row>
      <xdr:rowOff>1266825</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28</xdr:row>
      <xdr:rowOff>28575</xdr:rowOff>
    </xdr:from>
    <xdr:to>
      <xdr:col>3</xdr:col>
      <xdr:colOff>1552575</xdr:colOff>
      <xdr:row>28</xdr:row>
      <xdr:rowOff>1266825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29</xdr:row>
      <xdr:rowOff>28575</xdr:rowOff>
    </xdr:from>
    <xdr:to>
      <xdr:col>3</xdr:col>
      <xdr:colOff>1552575</xdr:colOff>
      <xdr:row>29</xdr:row>
      <xdr:rowOff>1266825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30</xdr:row>
      <xdr:rowOff>28575</xdr:rowOff>
    </xdr:from>
    <xdr:to>
      <xdr:col>3</xdr:col>
      <xdr:colOff>1552575</xdr:colOff>
      <xdr:row>30</xdr:row>
      <xdr:rowOff>1266825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31</xdr:row>
      <xdr:rowOff>28575</xdr:rowOff>
    </xdr:from>
    <xdr:to>
      <xdr:col>3</xdr:col>
      <xdr:colOff>1552575</xdr:colOff>
      <xdr:row>31</xdr:row>
      <xdr:rowOff>1266825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32</xdr:row>
      <xdr:rowOff>28575</xdr:rowOff>
    </xdr:from>
    <xdr:to>
      <xdr:col>3</xdr:col>
      <xdr:colOff>1552575</xdr:colOff>
      <xdr:row>32</xdr:row>
      <xdr:rowOff>1266825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33</xdr:row>
      <xdr:rowOff>28575</xdr:rowOff>
    </xdr:from>
    <xdr:to>
      <xdr:col>3</xdr:col>
      <xdr:colOff>1552575</xdr:colOff>
      <xdr:row>33</xdr:row>
      <xdr:rowOff>1266825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34</xdr:row>
      <xdr:rowOff>28575</xdr:rowOff>
    </xdr:from>
    <xdr:to>
      <xdr:col>3</xdr:col>
      <xdr:colOff>1552575</xdr:colOff>
      <xdr:row>34</xdr:row>
      <xdr:rowOff>1266825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35</xdr:row>
      <xdr:rowOff>28575</xdr:rowOff>
    </xdr:from>
    <xdr:to>
      <xdr:col>3</xdr:col>
      <xdr:colOff>1552575</xdr:colOff>
      <xdr:row>35</xdr:row>
      <xdr:rowOff>1266825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36</xdr:row>
      <xdr:rowOff>28575</xdr:rowOff>
    </xdr:from>
    <xdr:to>
      <xdr:col>3</xdr:col>
      <xdr:colOff>1552575</xdr:colOff>
      <xdr:row>36</xdr:row>
      <xdr:rowOff>1266825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37</xdr:row>
      <xdr:rowOff>28575</xdr:rowOff>
    </xdr:from>
    <xdr:to>
      <xdr:col>3</xdr:col>
      <xdr:colOff>1552575</xdr:colOff>
      <xdr:row>37</xdr:row>
      <xdr:rowOff>1266825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38</xdr:row>
      <xdr:rowOff>28575</xdr:rowOff>
    </xdr:from>
    <xdr:to>
      <xdr:col>3</xdr:col>
      <xdr:colOff>1552575</xdr:colOff>
      <xdr:row>38</xdr:row>
      <xdr:rowOff>1266825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39</xdr:row>
      <xdr:rowOff>28575</xdr:rowOff>
    </xdr:from>
    <xdr:to>
      <xdr:col>3</xdr:col>
      <xdr:colOff>1552575</xdr:colOff>
      <xdr:row>39</xdr:row>
      <xdr:rowOff>1266825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40</xdr:row>
      <xdr:rowOff>28575</xdr:rowOff>
    </xdr:from>
    <xdr:to>
      <xdr:col>3</xdr:col>
      <xdr:colOff>1552575</xdr:colOff>
      <xdr:row>40</xdr:row>
      <xdr:rowOff>1266825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41</xdr:row>
      <xdr:rowOff>28575</xdr:rowOff>
    </xdr:from>
    <xdr:to>
      <xdr:col>3</xdr:col>
      <xdr:colOff>1552575</xdr:colOff>
      <xdr:row>41</xdr:row>
      <xdr:rowOff>1266825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42</xdr:row>
      <xdr:rowOff>28575</xdr:rowOff>
    </xdr:from>
    <xdr:to>
      <xdr:col>3</xdr:col>
      <xdr:colOff>1552575</xdr:colOff>
      <xdr:row>42</xdr:row>
      <xdr:rowOff>1266825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43</xdr:row>
      <xdr:rowOff>28575</xdr:rowOff>
    </xdr:from>
    <xdr:to>
      <xdr:col>3</xdr:col>
      <xdr:colOff>1552575</xdr:colOff>
      <xdr:row>45</xdr:row>
      <xdr:rowOff>419100</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46</xdr:row>
      <xdr:rowOff>28575</xdr:rowOff>
    </xdr:from>
    <xdr:to>
      <xdr:col>3</xdr:col>
      <xdr:colOff>1552575</xdr:colOff>
      <xdr:row>48</xdr:row>
      <xdr:rowOff>419100</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49</xdr:row>
      <xdr:rowOff>28575</xdr:rowOff>
    </xdr:from>
    <xdr:to>
      <xdr:col>3</xdr:col>
      <xdr:colOff>1552575</xdr:colOff>
      <xdr:row>56</xdr:row>
      <xdr:rowOff>152400</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57</xdr:row>
      <xdr:rowOff>38100</xdr:rowOff>
    </xdr:from>
    <xdr:to>
      <xdr:col>3</xdr:col>
      <xdr:colOff>1552575</xdr:colOff>
      <xdr:row>58</xdr:row>
      <xdr:rowOff>638175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59</xdr:row>
      <xdr:rowOff>28575</xdr:rowOff>
    </xdr:from>
    <xdr:to>
      <xdr:col>3</xdr:col>
      <xdr:colOff>1552575</xdr:colOff>
      <xdr:row>61</xdr:row>
      <xdr:rowOff>419100</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62</xdr:row>
      <xdr:rowOff>38100</xdr:rowOff>
    </xdr:from>
    <xdr:to>
      <xdr:col>3</xdr:col>
      <xdr:colOff>1552575</xdr:colOff>
      <xdr:row>63</xdr:row>
      <xdr:rowOff>638175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64</xdr:row>
      <xdr:rowOff>38100</xdr:rowOff>
    </xdr:from>
    <xdr:to>
      <xdr:col>3</xdr:col>
      <xdr:colOff>1552575</xdr:colOff>
      <xdr:row>65</xdr:row>
      <xdr:rowOff>638175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66</xdr:row>
      <xdr:rowOff>28575</xdr:rowOff>
    </xdr:from>
    <xdr:to>
      <xdr:col>3</xdr:col>
      <xdr:colOff>1552575</xdr:colOff>
      <xdr:row>71</xdr:row>
      <xdr:rowOff>209550</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80</xdr:row>
      <xdr:rowOff>133350</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85</xdr:row>
      <xdr:rowOff>28575</xdr:rowOff>
    </xdr:from>
    <xdr:to>
      <xdr:col>3</xdr:col>
      <xdr:colOff>1552575</xdr:colOff>
      <xdr:row>89</xdr:row>
      <xdr:rowOff>333375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90</xdr:row>
      <xdr:rowOff>28575</xdr:rowOff>
    </xdr:from>
    <xdr:to>
      <xdr:col>3</xdr:col>
      <xdr:colOff>1552575</xdr:colOff>
      <xdr:row>94</xdr:row>
      <xdr:rowOff>333375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95</xdr:row>
      <xdr:rowOff>28575</xdr:rowOff>
    </xdr:from>
    <xdr:to>
      <xdr:col>3</xdr:col>
      <xdr:colOff>1552575</xdr:colOff>
      <xdr:row>98</xdr:row>
      <xdr:rowOff>209550</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99</xdr:row>
      <xdr:rowOff>28575</xdr:rowOff>
    </xdr:from>
    <xdr:to>
      <xdr:col>3</xdr:col>
      <xdr:colOff>1552575</xdr:colOff>
      <xdr:row>107</xdr:row>
      <xdr:rowOff>133350</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112</xdr:row>
      <xdr:rowOff>28575</xdr:rowOff>
    </xdr:from>
    <xdr:to>
      <xdr:col>3</xdr:col>
      <xdr:colOff>1552575</xdr:colOff>
      <xdr:row>119</xdr:row>
      <xdr:rowOff>152400</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120</xdr:row>
      <xdr:rowOff>38100</xdr:rowOff>
    </xdr:from>
    <xdr:to>
      <xdr:col>3</xdr:col>
      <xdr:colOff>1552575</xdr:colOff>
      <xdr:row>121</xdr:row>
      <xdr:rowOff>638175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122</xdr:row>
      <xdr:rowOff>28575</xdr:rowOff>
    </xdr:from>
    <xdr:to>
      <xdr:col>3</xdr:col>
      <xdr:colOff>1552575</xdr:colOff>
      <xdr:row>130</xdr:row>
      <xdr:rowOff>133350</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134</xdr:row>
      <xdr:rowOff>28575</xdr:rowOff>
    </xdr:from>
    <xdr:to>
      <xdr:col>3</xdr:col>
      <xdr:colOff>1552575</xdr:colOff>
      <xdr:row>140</xdr:row>
      <xdr:rowOff>171450</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141</xdr:row>
      <xdr:rowOff>28575</xdr:rowOff>
    </xdr:from>
    <xdr:to>
      <xdr:col>3</xdr:col>
      <xdr:colOff>1552575</xdr:colOff>
      <xdr:row>141</xdr:row>
      <xdr:rowOff>1266825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142</xdr:row>
      <xdr:rowOff>28575</xdr:rowOff>
    </xdr:from>
    <xdr:to>
      <xdr:col>3</xdr:col>
      <xdr:colOff>1552575</xdr:colOff>
      <xdr:row>142</xdr:row>
      <xdr:rowOff>1266825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143</xdr:row>
      <xdr:rowOff>28575</xdr:rowOff>
    </xdr:from>
    <xdr:to>
      <xdr:col>3</xdr:col>
      <xdr:colOff>1552575</xdr:colOff>
      <xdr:row>143</xdr:row>
      <xdr:rowOff>1266825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144</xdr:row>
      <xdr:rowOff>28575</xdr:rowOff>
    </xdr:from>
    <xdr:to>
      <xdr:col>3</xdr:col>
      <xdr:colOff>1552575</xdr:colOff>
      <xdr:row>144</xdr:row>
      <xdr:rowOff>1266825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145</xdr:row>
      <xdr:rowOff>28575</xdr:rowOff>
    </xdr:from>
    <xdr:to>
      <xdr:col>3</xdr:col>
      <xdr:colOff>1552575</xdr:colOff>
      <xdr:row>145</xdr:row>
      <xdr:rowOff>1266825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146</xdr:row>
      <xdr:rowOff>28575</xdr:rowOff>
    </xdr:from>
    <xdr:to>
      <xdr:col>3</xdr:col>
      <xdr:colOff>1552575</xdr:colOff>
      <xdr:row>146</xdr:row>
      <xdr:rowOff>1266825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147</xdr:row>
      <xdr:rowOff>38100</xdr:rowOff>
    </xdr:from>
    <xdr:to>
      <xdr:col>3</xdr:col>
      <xdr:colOff>1552575</xdr:colOff>
      <xdr:row>148</xdr:row>
      <xdr:rowOff>638175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149</xdr:row>
      <xdr:rowOff>28575</xdr:rowOff>
    </xdr:from>
    <xdr:to>
      <xdr:col>3</xdr:col>
      <xdr:colOff>1552575</xdr:colOff>
      <xdr:row>153</xdr:row>
      <xdr:rowOff>333375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154</xdr:row>
      <xdr:rowOff>28575</xdr:rowOff>
    </xdr:from>
    <xdr:to>
      <xdr:col>3</xdr:col>
      <xdr:colOff>1552575</xdr:colOff>
      <xdr:row>156</xdr:row>
      <xdr:rowOff>419100</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157</xdr:row>
      <xdr:rowOff>28575</xdr:rowOff>
    </xdr:from>
    <xdr:to>
      <xdr:col>3</xdr:col>
      <xdr:colOff>1552575</xdr:colOff>
      <xdr:row>161</xdr:row>
      <xdr:rowOff>333375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162</xdr:row>
      <xdr:rowOff>38100</xdr:rowOff>
    </xdr:from>
    <xdr:to>
      <xdr:col>3</xdr:col>
      <xdr:colOff>1552575</xdr:colOff>
      <xdr:row>163</xdr:row>
      <xdr:rowOff>638175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164</xdr:row>
      <xdr:rowOff>38100</xdr:rowOff>
    </xdr:from>
    <xdr:to>
      <xdr:col>3</xdr:col>
      <xdr:colOff>1552575</xdr:colOff>
      <xdr:row>165</xdr:row>
      <xdr:rowOff>638175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166</xdr:row>
      <xdr:rowOff>28575</xdr:rowOff>
    </xdr:from>
    <xdr:to>
      <xdr:col>3</xdr:col>
      <xdr:colOff>1552575</xdr:colOff>
      <xdr:row>166</xdr:row>
      <xdr:rowOff>1266825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167</xdr:row>
      <xdr:rowOff>28575</xdr:rowOff>
    </xdr:from>
    <xdr:to>
      <xdr:col>3</xdr:col>
      <xdr:colOff>1552575</xdr:colOff>
      <xdr:row>169</xdr:row>
      <xdr:rowOff>419100</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170"/>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5"/>
      <c r="B2" s="35"/>
      <c r="C2" s="35"/>
      <c r="D2" s="35"/>
      <c r="E2" s="35"/>
      <c r="F2" s="35"/>
      <c r="G2" s="35"/>
      <c r="H2" s="35"/>
      <c r="I2" s="35"/>
      <c r="J2" s="36"/>
      <c r="K2" s="35"/>
      <c r="L2" s="35"/>
      <c r="M2" s="35"/>
      <c r="N2" s="35"/>
      <c r="O2" s="35"/>
      <c r="P2" s="35"/>
      <c r="Q2" s="35"/>
      <c r="R2" s="37"/>
      <c r="S2" s="35"/>
      <c r="T2" s="35"/>
      <c r="U2" s="35"/>
      <c r="V2" s="35"/>
      <c r="W2" s="35"/>
      <c r="X2" s="35"/>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255</v>
      </c>
      <c r="T3" s="10" t="s">
        <v>18</v>
      </c>
      <c r="U3" s="10" t="s">
        <v>19</v>
      </c>
      <c r="V3" s="7" t="s">
        <v>20</v>
      </c>
      <c r="W3" s="7" t="s">
        <v>21</v>
      </c>
      <c r="X3" s="5" t="s">
        <v>22</v>
      </c>
    </row>
    <row r="4" spans="1:24" s="1" customFormat="1" ht="52.05" customHeight="1" x14ac:dyDescent="0.3">
      <c r="A4" s="11" t="s">
        <v>23</v>
      </c>
      <c r="B4" s="11" t="s">
        <v>24</v>
      </c>
      <c r="C4" s="12" t="s">
        <v>25</v>
      </c>
      <c r="D4" s="52"/>
      <c r="E4" s="38" t="str">
        <f>HYPERLINK("https://www.google.ru/search?q=L47377300&amp;newwindow=1&amp;tbm=isch","Еще фото")</f>
        <v>Еще фото</v>
      </c>
      <c r="F4" s="13"/>
      <c r="G4" s="11" t="s">
        <v>26</v>
      </c>
      <c r="H4" s="11" t="s">
        <v>27</v>
      </c>
      <c r="I4" s="14" t="s">
        <v>28</v>
      </c>
      <c r="J4" s="14" t="s">
        <v>29</v>
      </c>
      <c r="K4" s="15" t="s">
        <v>30</v>
      </c>
      <c r="L4" s="54" t="s">
        <v>31</v>
      </c>
      <c r="M4" s="14"/>
      <c r="N4" s="14" t="s">
        <v>32</v>
      </c>
      <c r="O4" s="14"/>
      <c r="P4" s="15" t="s">
        <v>33</v>
      </c>
      <c r="Q4" s="16">
        <v>25699</v>
      </c>
      <c r="R4" s="17">
        <v>48.96</v>
      </c>
      <c r="S4" s="18">
        <v>15085.4355</v>
      </c>
      <c r="T4" s="19" t="s">
        <v>34</v>
      </c>
      <c r="U4" s="20" t="s">
        <v>35</v>
      </c>
      <c r="V4" s="21">
        <v>35</v>
      </c>
      <c r="W4" s="21">
        <v>2</v>
      </c>
      <c r="X4" s="22"/>
    </row>
    <row r="5" spans="1:24" s="1" customFormat="1" ht="61.05" customHeight="1" x14ac:dyDescent="0.3">
      <c r="A5" s="23" t="s">
        <v>23</v>
      </c>
      <c r="B5" s="23" t="s">
        <v>24</v>
      </c>
      <c r="C5" s="12" t="s">
        <v>25</v>
      </c>
      <c r="D5" s="53"/>
      <c r="E5" s="38" t="str">
        <f>HYPERLINK("https://www.google.ru/search?q=L47377300&amp;newwindow=1&amp;tbm=isch","Еще фото")</f>
        <v>Еще фото</v>
      </c>
      <c r="F5" s="13"/>
      <c r="G5" s="23" t="s">
        <v>26</v>
      </c>
      <c r="H5" s="23" t="s">
        <v>27</v>
      </c>
      <c r="I5" s="23" t="s">
        <v>28</v>
      </c>
      <c r="J5" s="14" t="s">
        <v>29</v>
      </c>
      <c r="K5" s="15" t="s">
        <v>30</v>
      </c>
      <c r="L5" s="55"/>
      <c r="M5" s="14"/>
      <c r="N5" s="14" t="s">
        <v>32</v>
      </c>
      <c r="O5" s="14"/>
      <c r="P5" s="15" t="s">
        <v>33</v>
      </c>
      <c r="Q5" s="16">
        <v>25699</v>
      </c>
      <c r="R5" s="17">
        <v>48.96</v>
      </c>
      <c r="S5" s="18">
        <v>15085.4355</v>
      </c>
      <c r="T5" s="19" t="s">
        <v>34</v>
      </c>
      <c r="U5" s="20" t="s">
        <v>36</v>
      </c>
      <c r="V5" s="21">
        <v>36</v>
      </c>
      <c r="W5" s="21">
        <v>2</v>
      </c>
      <c r="X5" s="22"/>
    </row>
    <row r="6" spans="1:24" s="1" customFormat="1" ht="108" customHeight="1" x14ac:dyDescent="0.3">
      <c r="A6" s="11" t="s">
        <v>23</v>
      </c>
      <c r="B6" s="11" t="s">
        <v>37</v>
      </c>
      <c r="C6" s="12" t="s">
        <v>38</v>
      </c>
      <c r="D6" s="24"/>
      <c r="E6" s="38" t="str">
        <f>HYPERLINK("https://www.google.ru/search?q=L40922000&amp;newwindow=1&amp;tbm=isch","Еще фото")</f>
        <v>Еще фото</v>
      </c>
      <c r="F6" s="13" t="s">
        <v>39</v>
      </c>
      <c r="G6" s="11" t="s">
        <v>26</v>
      </c>
      <c r="H6" s="11" t="s">
        <v>27</v>
      </c>
      <c r="I6" s="14" t="s">
        <v>28</v>
      </c>
      <c r="J6" s="14" t="s">
        <v>40</v>
      </c>
      <c r="K6" s="15" t="s">
        <v>41</v>
      </c>
      <c r="L6" s="14" t="s">
        <v>42</v>
      </c>
      <c r="M6" s="14"/>
      <c r="N6" s="14" t="s">
        <v>43</v>
      </c>
      <c r="O6" s="14"/>
      <c r="P6" s="15" t="s">
        <v>44</v>
      </c>
      <c r="Q6" s="16">
        <v>22699</v>
      </c>
      <c r="R6" s="17">
        <v>45.37</v>
      </c>
      <c r="S6" s="18">
        <v>14259.988499999999</v>
      </c>
      <c r="T6" s="19" t="s">
        <v>34</v>
      </c>
      <c r="U6" s="20" t="s">
        <v>45</v>
      </c>
      <c r="V6" s="25">
        <v>42.5</v>
      </c>
      <c r="W6" s="21">
        <v>1</v>
      </c>
      <c r="X6" s="22"/>
    </row>
    <row r="7" spans="1:24" s="1" customFormat="1" ht="35" customHeight="1" x14ac:dyDescent="0.3">
      <c r="A7" s="11" t="s">
        <v>23</v>
      </c>
      <c r="B7" s="11" t="s">
        <v>46</v>
      </c>
      <c r="C7" s="12" t="s">
        <v>47</v>
      </c>
      <c r="D7" s="56"/>
      <c r="E7" s="38" t="str">
        <f>HYPERLINK("https://www.google.ru/search?q=L47855000&amp;newwindow=1&amp;tbm=isch","Еще фото")</f>
        <v>Еще фото</v>
      </c>
      <c r="F7" s="13" t="s">
        <v>39</v>
      </c>
      <c r="G7" s="11" t="s">
        <v>26</v>
      </c>
      <c r="H7" s="11" t="s">
        <v>27</v>
      </c>
      <c r="I7" s="14" t="s">
        <v>28</v>
      </c>
      <c r="J7" s="14" t="s">
        <v>29</v>
      </c>
      <c r="K7" s="15" t="s">
        <v>30</v>
      </c>
      <c r="L7" s="54" t="s">
        <v>48</v>
      </c>
      <c r="M7" s="14"/>
      <c r="N7" s="14" t="s">
        <v>43</v>
      </c>
      <c r="O7" s="14"/>
      <c r="P7" s="15" t="s">
        <v>44</v>
      </c>
      <c r="Q7" s="16">
        <v>21099</v>
      </c>
      <c r="R7" s="17">
        <v>45.02</v>
      </c>
      <c r="S7" s="18">
        <v>13339.988499999999</v>
      </c>
      <c r="T7" s="19" t="s">
        <v>34</v>
      </c>
      <c r="U7" s="20" t="s">
        <v>35</v>
      </c>
      <c r="V7" s="21">
        <v>35</v>
      </c>
      <c r="W7" s="21">
        <v>2</v>
      </c>
      <c r="X7" s="22"/>
    </row>
    <row r="8" spans="1:24" s="1" customFormat="1" ht="35" customHeight="1" x14ac:dyDescent="0.3">
      <c r="A8" s="23" t="s">
        <v>23</v>
      </c>
      <c r="B8" s="23" t="s">
        <v>46</v>
      </c>
      <c r="C8" s="12" t="s">
        <v>47</v>
      </c>
      <c r="D8" s="57"/>
      <c r="E8" s="38" t="str">
        <f>HYPERLINK("https://www.google.ru/search?q=L47855000&amp;newwindow=1&amp;tbm=isch","Еще фото")</f>
        <v>Еще фото</v>
      </c>
      <c r="F8" s="13" t="s">
        <v>39</v>
      </c>
      <c r="G8" s="23" t="s">
        <v>26</v>
      </c>
      <c r="H8" s="23" t="s">
        <v>27</v>
      </c>
      <c r="I8" s="23" t="s">
        <v>28</v>
      </c>
      <c r="J8" s="14" t="s">
        <v>29</v>
      </c>
      <c r="K8" s="15" t="s">
        <v>30</v>
      </c>
      <c r="L8" s="59"/>
      <c r="M8" s="14"/>
      <c r="N8" s="14" t="s">
        <v>43</v>
      </c>
      <c r="O8" s="14"/>
      <c r="P8" s="15" t="s">
        <v>44</v>
      </c>
      <c r="Q8" s="16">
        <v>21099</v>
      </c>
      <c r="R8" s="17">
        <v>45.02</v>
      </c>
      <c r="S8" s="18">
        <v>13339.988499999999</v>
      </c>
      <c r="T8" s="19" t="s">
        <v>34</v>
      </c>
      <c r="U8" s="20" t="s">
        <v>36</v>
      </c>
      <c r="V8" s="21">
        <v>36</v>
      </c>
      <c r="W8" s="21">
        <v>3</v>
      </c>
      <c r="X8" s="22"/>
    </row>
    <row r="9" spans="1:24" s="1" customFormat="1" ht="37.049999999999997" customHeight="1" x14ac:dyDescent="0.3">
      <c r="A9" s="23" t="s">
        <v>23</v>
      </c>
      <c r="B9" s="23" t="s">
        <v>46</v>
      </c>
      <c r="C9" s="12" t="s">
        <v>47</v>
      </c>
      <c r="D9" s="58"/>
      <c r="E9" s="38" t="str">
        <f>HYPERLINK("https://www.google.ru/search?q=L47855000&amp;newwindow=1&amp;tbm=isch","Еще фото")</f>
        <v>Еще фото</v>
      </c>
      <c r="F9" s="13" t="s">
        <v>39</v>
      </c>
      <c r="G9" s="23" t="s">
        <v>26</v>
      </c>
      <c r="H9" s="23" t="s">
        <v>27</v>
      </c>
      <c r="I9" s="23" t="s">
        <v>28</v>
      </c>
      <c r="J9" s="14" t="s">
        <v>29</v>
      </c>
      <c r="K9" s="15" t="s">
        <v>30</v>
      </c>
      <c r="L9" s="55"/>
      <c r="M9" s="14"/>
      <c r="N9" s="14" t="s">
        <v>43</v>
      </c>
      <c r="O9" s="14"/>
      <c r="P9" s="15" t="s">
        <v>44</v>
      </c>
      <c r="Q9" s="16">
        <v>21099</v>
      </c>
      <c r="R9" s="17">
        <v>45.02</v>
      </c>
      <c r="S9" s="18">
        <v>13339.988499999999</v>
      </c>
      <c r="T9" s="19" t="s">
        <v>34</v>
      </c>
      <c r="U9" s="20" t="s">
        <v>49</v>
      </c>
      <c r="V9" s="21">
        <v>35</v>
      </c>
      <c r="W9" s="21">
        <v>1</v>
      </c>
      <c r="X9" s="22"/>
    </row>
    <row r="10" spans="1:24" s="1" customFormat="1" ht="14" customHeight="1" x14ac:dyDescent="0.3">
      <c r="A10" s="11" t="s">
        <v>23</v>
      </c>
      <c r="B10" s="11" t="s">
        <v>50</v>
      </c>
      <c r="C10" s="12" t="s">
        <v>51</v>
      </c>
      <c r="D10" s="56"/>
      <c r="E10" s="38" t="str">
        <f t="shared" ref="E10:E16" si="0">HYPERLINK("https://www.google.ru/search?q=L41110100&amp;newwindow=1&amp;tbm=isch","Еще фото")</f>
        <v>Еще фото</v>
      </c>
      <c r="F10" s="13"/>
      <c r="G10" s="11" t="s">
        <v>26</v>
      </c>
      <c r="H10" s="11" t="s">
        <v>27</v>
      </c>
      <c r="I10" s="14" t="s">
        <v>28</v>
      </c>
      <c r="J10" s="14" t="s">
        <v>40</v>
      </c>
      <c r="K10" s="15" t="s">
        <v>30</v>
      </c>
      <c r="L10" s="54" t="s">
        <v>52</v>
      </c>
      <c r="M10" s="14"/>
      <c r="N10" s="14" t="s">
        <v>43</v>
      </c>
      <c r="O10" s="14"/>
      <c r="P10" s="15" t="s">
        <v>53</v>
      </c>
      <c r="Q10" s="16">
        <v>22699</v>
      </c>
      <c r="R10" s="17">
        <v>40</v>
      </c>
      <c r="S10" s="18">
        <v>15662.309999999998</v>
      </c>
      <c r="T10" s="19" t="s">
        <v>34</v>
      </c>
      <c r="U10" s="20" t="s">
        <v>36</v>
      </c>
      <c r="V10" s="21">
        <v>36</v>
      </c>
      <c r="W10" s="21">
        <v>2</v>
      </c>
      <c r="X10" s="22"/>
    </row>
    <row r="11" spans="1:24" s="1" customFormat="1" ht="14" customHeight="1" x14ac:dyDescent="0.3">
      <c r="A11" s="23" t="s">
        <v>23</v>
      </c>
      <c r="B11" s="23" t="s">
        <v>50</v>
      </c>
      <c r="C11" s="12" t="s">
        <v>51</v>
      </c>
      <c r="D11" s="57"/>
      <c r="E11" s="38" t="str">
        <f t="shared" si="0"/>
        <v>Еще фото</v>
      </c>
      <c r="F11" s="13"/>
      <c r="G11" s="23" t="s">
        <v>26</v>
      </c>
      <c r="H11" s="23" t="s">
        <v>27</v>
      </c>
      <c r="I11" s="23" t="s">
        <v>28</v>
      </c>
      <c r="J11" s="14" t="s">
        <v>40</v>
      </c>
      <c r="K11" s="15" t="s">
        <v>30</v>
      </c>
      <c r="L11" s="59"/>
      <c r="M11" s="14"/>
      <c r="N11" s="14" t="s">
        <v>43</v>
      </c>
      <c r="O11" s="14"/>
      <c r="P11" s="15" t="s">
        <v>53</v>
      </c>
      <c r="Q11" s="16">
        <v>22699</v>
      </c>
      <c r="R11" s="17">
        <v>40</v>
      </c>
      <c r="S11" s="18">
        <v>15662.309999999998</v>
      </c>
      <c r="T11" s="19" t="s">
        <v>34</v>
      </c>
      <c r="U11" s="20" t="s">
        <v>49</v>
      </c>
      <c r="V11" s="21">
        <v>35</v>
      </c>
      <c r="W11" s="21">
        <v>2</v>
      </c>
      <c r="X11" s="22"/>
    </row>
    <row r="12" spans="1:24" s="1" customFormat="1" ht="14" customHeight="1" x14ac:dyDescent="0.3">
      <c r="A12" s="23" t="s">
        <v>23</v>
      </c>
      <c r="B12" s="23" t="s">
        <v>50</v>
      </c>
      <c r="C12" s="12" t="s">
        <v>51</v>
      </c>
      <c r="D12" s="57"/>
      <c r="E12" s="38" t="str">
        <f t="shared" si="0"/>
        <v>Еще фото</v>
      </c>
      <c r="F12" s="13"/>
      <c r="G12" s="23" t="s">
        <v>26</v>
      </c>
      <c r="H12" s="23" t="s">
        <v>27</v>
      </c>
      <c r="I12" s="23" t="s">
        <v>28</v>
      </c>
      <c r="J12" s="14" t="s">
        <v>40</v>
      </c>
      <c r="K12" s="15" t="s">
        <v>30</v>
      </c>
      <c r="L12" s="59"/>
      <c r="M12" s="14"/>
      <c r="N12" s="14" t="s">
        <v>43</v>
      </c>
      <c r="O12" s="14"/>
      <c r="P12" s="15" t="s">
        <v>53</v>
      </c>
      <c r="Q12" s="16">
        <v>22699</v>
      </c>
      <c r="R12" s="17">
        <v>40</v>
      </c>
      <c r="S12" s="18">
        <v>15662.309999999998</v>
      </c>
      <c r="T12" s="19" t="s">
        <v>34</v>
      </c>
      <c r="U12" s="20" t="s">
        <v>54</v>
      </c>
      <c r="V12" s="25">
        <v>36.5</v>
      </c>
      <c r="W12" s="21">
        <v>5</v>
      </c>
      <c r="X12" s="22"/>
    </row>
    <row r="13" spans="1:24" s="1" customFormat="1" ht="14" customHeight="1" x14ac:dyDescent="0.3">
      <c r="A13" s="23" t="s">
        <v>23</v>
      </c>
      <c r="B13" s="23" t="s">
        <v>50</v>
      </c>
      <c r="C13" s="12" t="s">
        <v>51</v>
      </c>
      <c r="D13" s="57"/>
      <c r="E13" s="38" t="str">
        <f t="shared" si="0"/>
        <v>Еще фото</v>
      </c>
      <c r="F13" s="13"/>
      <c r="G13" s="23" t="s">
        <v>26</v>
      </c>
      <c r="H13" s="23" t="s">
        <v>27</v>
      </c>
      <c r="I13" s="23" t="s">
        <v>28</v>
      </c>
      <c r="J13" s="14" t="s">
        <v>40</v>
      </c>
      <c r="K13" s="15" t="s">
        <v>30</v>
      </c>
      <c r="L13" s="59"/>
      <c r="M13" s="14"/>
      <c r="N13" s="14" t="s">
        <v>43</v>
      </c>
      <c r="O13" s="14"/>
      <c r="P13" s="15" t="s">
        <v>53</v>
      </c>
      <c r="Q13" s="16">
        <v>22699</v>
      </c>
      <c r="R13" s="17">
        <v>40</v>
      </c>
      <c r="S13" s="18">
        <v>15662.309999999998</v>
      </c>
      <c r="T13" s="19" t="s">
        <v>34</v>
      </c>
      <c r="U13" s="20" t="s">
        <v>55</v>
      </c>
      <c r="V13" s="21">
        <v>37</v>
      </c>
      <c r="W13" s="21">
        <v>3</v>
      </c>
      <c r="X13" s="22"/>
    </row>
    <row r="14" spans="1:24" s="1" customFormat="1" ht="14" customHeight="1" x14ac:dyDescent="0.3">
      <c r="A14" s="23" t="s">
        <v>23</v>
      </c>
      <c r="B14" s="23" t="s">
        <v>50</v>
      </c>
      <c r="C14" s="12" t="s">
        <v>51</v>
      </c>
      <c r="D14" s="57"/>
      <c r="E14" s="38" t="str">
        <f t="shared" si="0"/>
        <v>Еще фото</v>
      </c>
      <c r="F14" s="13"/>
      <c r="G14" s="23" t="s">
        <v>26</v>
      </c>
      <c r="H14" s="23" t="s">
        <v>27</v>
      </c>
      <c r="I14" s="23" t="s">
        <v>28</v>
      </c>
      <c r="J14" s="14" t="s">
        <v>40</v>
      </c>
      <c r="K14" s="15" t="s">
        <v>30</v>
      </c>
      <c r="L14" s="59"/>
      <c r="M14" s="14"/>
      <c r="N14" s="14" t="s">
        <v>43</v>
      </c>
      <c r="O14" s="14"/>
      <c r="P14" s="15" t="s">
        <v>53</v>
      </c>
      <c r="Q14" s="16">
        <v>22699</v>
      </c>
      <c r="R14" s="17">
        <v>40</v>
      </c>
      <c r="S14" s="18">
        <v>15662.309999999998</v>
      </c>
      <c r="T14" s="19" t="s">
        <v>34</v>
      </c>
      <c r="U14" s="20" t="s">
        <v>56</v>
      </c>
      <c r="V14" s="21">
        <v>38</v>
      </c>
      <c r="W14" s="21">
        <v>1</v>
      </c>
      <c r="X14" s="22"/>
    </row>
    <row r="15" spans="1:24" s="1" customFormat="1" ht="14" customHeight="1" x14ac:dyDescent="0.3">
      <c r="A15" s="23" t="s">
        <v>23</v>
      </c>
      <c r="B15" s="23" t="s">
        <v>50</v>
      </c>
      <c r="C15" s="12" t="s">
        <v>51</v>
      </c>
      <c r="D15" s="57"/>
      <c r="E15" s="38" t="str">
        <f t="shared" si="0"/>
        <v>Еще фото</v>
      </c>
      <c r="F15" s="13"/>
      <c r="G15" s="23" t="s">
        <v>26</v>
      </c>
      <c r="H15" s="23" t="s">
        <v>27</v>
      </c>
      <c r="I15" s="23" t="s">
        <v>28</v>
      </c>
      <c r="J15" s="14" t="s">
        <v>40</v>
      </c>
      <c r="K15" s="15" t="s">
        <v>30</v>
      </c>
      <c r="L15" s="59"/>
      <c r="M15" s="14"/>
      <c r="N15" s="14" t="s">
        <v>43</v>
      </c>
      <c r="O15" s="14"/>
      <c r="P15" s="15" t="s">
        <v>53</v>
      </c>
      <c r="Q15" s="16">
        <v>22699</v>
      </c>
      <c r="R15" s="17">
        <v>40</v>
      </c>
      <c r="S15" s="18">
        <v>15662.309999999998</v>
      </c>
      <c r="T15" s="19" t="s">
        <v>34</v>
      </c>
      <c r="U15" s="20" t="s">
        <v>57</v>
      </c>
      <c r="V15" s="21">
        <v>39</v>
      </c>
      <c r="W15" s="21">
        <v>1</v>
      </c>
      <c r="X15" s="22"/>
    </row>
    <row r="16" spans="1:24" s="1" customFormat="1" ht="17" customHeight="1" x14ac:dyDescent="0.3">
      <c r="A16" s="23" t="s">
        <v>23</v>
      </c>
      <c r="B16" s="23" t="s">
        <v>50</v>
      </c>
      <c r="C16" s="12" t="s">
        <v>51</v>
      </c>
      <c r="D16" s="58"/>
      <c r="E16" s="38" t="str">
        <f t="shared" si="0"/>
        <v>Еще фото</v>
      </c>
      <c r="F16" s="13"/>
      <c r="G16" s="23" t="s">
        <v>26</v>
      </c>
      <c r="H16" s="23" t="s">
        <v>27</v>
      </c>
      <c r="I16" s="23" t="s">
        <v>28</v>
      </c>
      <c r="J16" s="14" t="s">
        <v>40</v>
      </c>
      <c r="K16" s="15" t="s">
        <v>30</v>
      </c>
      <c r="L16" s="55"/>
      <c r="M16" s="14"/>
      <c r="N16" s="14" t="s">
        <v>43</v>
      </c>
      <c r="O16" s="14"/>
      <c r="P16" s="15" t="s">
        <v>53</v>
      </c>
      <c r="Q16" s="16">
        <v>22699</v>
      </c>
      <c r="R16" s="17">
        <v>40</v>
      </c>
      <c r="S16" s="18">
        <v>15662.309999999998</v>
      </c>
      <c r="T16" s="19" t="s">
        <v>34</v>
      </c>
      <c r="U16" s="20" t="s">
        <v>58</v>
      </c>
      <c r="V16" s="25">
        <v>40.5</v>
      </c>
      <c r="W16" s="21">
        <v>1</v>
      </c>
      <c r="X16" s="22"/>
    </row>
    <row r="17" spans="1:24" s="1" customFormat="1" ht="21" customHeight="1" x14ac:dyDescent="0.3">
      <c r="A17" s="11" t="s">
        <v>23</v>
      </c>
      <c r="B17" s="11" t="s">
        <v>59</v>
      </c>
      <c r="C17" s="26" t="s">
        <v>60</v>
      </c>
      <c r="D17" s="56"/>
      <c r="E17" s="38" t="str">
        <f>HYPERLINK("https://www.google.ru/search?q=L47853900&amp;newwindow=1&amp;tbm=isch","Еще фото")</f>
        <v>Еще фото</v>
      </c>
      <c r="F17" s="13" t="s">
        <v>39</v>
      </c>
      <c r="G17" s="11" t="s">
        <v>26</v>
      </c>
      <c r="H17" s="11" t="s">
        <v>27</v>
      </c>
      <c r="I17" s="14" t="s">
        <v>28</v>
      </c>
      <c r="J17" s="14" t="s">
        <v>29</v>
      </c>
      <c r="K17" s="15" t="s">
        <v>41</v>
      </c>
      <c r="L17" s="54" t="s">
        <v>61</v>
      </c>
      <c r="M17" s="14"/>
      <c r="N17" s="14" t="s">
        <v>32</v>
      </c>
      <c r="O17" s="14"/>
      <c r="P17" s="15" t="s">
        <v>62</v>
      </c>
      <c r="Q17" s="16">
        <v>25699</v>
      </c>
      <c r="R17" s="17">
        <v>40</v>
      </c>
      <c r="S17" s="18">
        <v>17732.309999999998</v>
      </c>
      <c r="T17" s="19" t="s">
        <v>34</v>
      </c>
      <c r="U17" s="20" t="s">
        <v>45</v>
      </c>
      <c r="V17" s="25">
        <v>42.5</v>
      </c>
      <c r="W17" s="21">
        <v>2</v>
      </c>
      <c r="X17" s="22"/>
    </row>
    <row r="18" spans="1:24" s="1" customFormat="1" ht="21" customHeight="1" x14ac:dyDescent="0.3">
      <c r="A18" s="23" t="s">
        <v>23</v>
      </c>
      <c r="B18" s="23" t="s">
        <v>59</v>
      </c>
      <c r="C18" s="27" t="s">
        <v>60</v>
      </c>
      <c r="D18" s="57"/>
      <c r="E18" s="38" t="str">
        <f>HYPERLINK("https://www.google.ru/search?q=L47853900&amp;newwindow=1&amp;tbm=isch","Еще фото")</f>
        <v>Еще фото</v>
      </c>
      <c r="F18" s="13" t="s">
        <v>39</v>
      </c>
      <c r="G18" s="23" t="s">
        <v>26</v>
      </c>
      <c r="H18" s="23" t="s">
        <v>27</v>
      </c>
      <c r="I18" s="23" t="s">
        <v>28</v>
      </c>
      <c r="J18" s="14" t="s">
        <v>29</v>
      </c>
      <c r="K18" s="15" t="s">
        <v>41</v>
      </c>
      <c r="L18" s="59"/>
      <c r="M18" s="14"/>
      <c r="N18" s="14" t="s">
        <v>32</v>
      </c>
      <c r="O18" s="14"/>
      <c r="P18" s="15" t="s">
        <v>62</v>
      </c>
      <c r="Q18" s="16">
        <v>25699</v>
      </c>
      <c r="R18" s="17">
        <v>40</v>
      </c>
      <c r="S18" s="18">
        <v>17732.309999999998</v>
      </c>
      <c r="T18" s="19" t="s">
        <v>34</v>
      </c>
      <c r="U18" s="20" t="s">
        <v>63</v>
      </c>
      <c r="V18" s="21">
        <v>43</v>
      </c>
      <c r="W18" s="21">
        <v>2</v>
      </c>
      <c r="X18" s="22"/>
    </row>
    <row r="19" spans="1:24" s="1" customFormat="1" ht="21" customHeight="1" x14ac:dyDescent="0.3">
      <c r="A19" s="23" t="s">
        <v>23</v>
      </c>
      <c r="B19" s="23" t="s">
        <v>59</v>
      </c>
      <c r="C19" s="27" t="s">
        <v>60</v>
      </c>
      <c r="D19" s="57"/>
      <c r="E19" s="38" t="str">
        <f>HYPERLINK("https://www.google.ru/search?q=L47853900&amp;newwindow=1&amp;tbm=isch","Еще фото")</f>
        <v>Еще фото</v>
      </c>
      <c r="F19" s="13" t="s">
        <v>39</v>
      </c>
      <c r="G19" s="23" t="s">
        <v>26</v>
      </c>
      <c r="H19" s="23" t="s">
        <v>27</v>
      </c>
      <c r="I19" s="23" t="s">
        <v>28</v>
      </c>
      <c r="J19" s="14" t="s">
        <v>29</v>
      </c>
      <c r="K19" s="15" t="s">
        <v>41</v>
      </c>
      <c r="L19" s="59"/>
      <c r="M19" s="14"/>
      <c r="N19" s="14" t="s">
        <v>32</v>
      </c>
      <c r="O19" s="14"/>
      <c r="P19" s="15" t="s">
        <v>62</v>
      </c>
      <c r="Q19" s="16">
        <v>25699</v>
      </c>
      <c r="R19" s="17">
        <v>40</v>
      </c>
      <c r="S19" s="18">
        <v>17732.309999999998</v>
      </c>
      <c r="T19" s="19" t="s">
        <v>34</v>
      </c>
      <c r="U19" s="20" t="s">
        <v>64</v>
      </c>
      <c r="V19" s="21">
        <v>44</v>
      </c>
      <c r="W19" s="21">
        <v>1</v>
      </c>
      <c r="X19" s="22"/>
    </row>
    <row r="20" spans="1:24" s="1" customFormat="1" ht="21" customHeight="1" x14ac:dyDescent="0.3">
      <c r="A20" s="23" t="s">
        <v>23</v>
      </c>
      <c r="B20" s="23" t="s">
        <v>59</v>
      </c>
      <c r="C20" s="27" t="s">
        <v>60</v>
      </c>
      <c r="D20" s="57"/>
      <c r="E20" s="38" t="str">
        <f>HYPERLINK("https://www.google.ru/search?q=L47853900&amp;newwindow=1&amp;tbm=isch","Еще фото")</f>
        <v>Еще фото</v>
      </c>
      <c r="F20" s="13" t="s">
        <v>39</v>
      </c>
      <c r="G20" s="23" t="s">
        <v>26</v>
      </c>
      <c r="H20" s="23" t="s">
        <v>27</v>
      </c>
      <c r="I20" s="23" t="s">
        <v>28</v>
      </c>
      <c r="J20" s="14" t="s">
        <v>29</v>
      </c>
      <c r="K20" s="15" t="s">
        <v>41</v>
      </c>
      <c r="L20" s="59"/>
      <c r="M20" s="14"/>
      <c r="N20" s="14" t="s">
        <v>32</v>
      </c>
      <c r="O20" s="14"/>
      <c r="P20" s="15" t="s">
        <v>62</v>
      </c>
      <c r="Q20" s="16">
        <v>25699</v>
      </c>
      <c r="R20" s="17">
        <v>40</v>
      </c>
      <c r="S20" s="18">
        <v>17732.309999999998</v>
      </c>
      <c r="T20" s="19" t="s">
        <v>34</v>
      </c>
      <c r="U20" s="20" t="s">
        <v>65</v>
      </c>
      <c r="V20" s="25">
        <v>44.5</v>
      </c>
      <c r="W20" s="21">
        <v>3</v>
      </c>
      <c r="X20" s="22"/>
    </row>
    <row r="21" spans="1:24" s="1" customFormat="1" ht="32" customHeight="1" x14ac:dyDescent="0.3">
      <c r="A21" s="23" t="s">
        <v>23</v>
      </c>
      <c r="B21" s="23" t="s">
        <v>59</v>
      </c>
      <c r="C21" s="27" t="s">
        <v>60</v>
      </c>
      <c r="D21" s="58"/>
      <c r="E21" s="38" t="str">
        <f>HYPERLINK("https://www.google.ru/search?q=L47853900&amp;newwindow=1&amp;tbm=isch","Еще фото")</f>
        <v>Еще фото</v>
      </c>
      <c r="F21" s="13" t="s">
        <v>39</v>
      </c>
      <c r="G21" s="23" t="s">
        <v>26</v>
      </c>
      <c r="H21" s="23" t="s">
        <v>27</v>
      </c>
      <c r="I21" s="23" t="s">
        <v>28</v>
      </c>
      <c r="J21" s="14" t="s">
        <v>29</v>
      </c>
      <c r="K21" s="15" t="s">
        <v>41</v>
      </c>
      <c r="L21" s="55"/>
      <c r="M21" s="14"/>
      <c r="N21" s="14" t="s">
        <v>32</v>
      </c>
      <c r="O21" s="14"/>
      <c r="P21" s="15" t="s">
        <v>62</v>
      </c>
      <c r="Q21" s="16">
        <v>25699</v>
      </c>
      <c r="R21" s="17">
        <v>40</v>
      </c>
      <c r="S21" s="18">
        <v>17732.309999999998</v>
      </c>
      <c r="T21" s="19" t="s">
        <v>34</v>
      </c>
      <c r="U21" s="20" t="s">
        <v>66</v>
      </c>
      <c r="V21" s="21">
        <v>45</v>
      </c>
      <c r="W21" s="21">
        <v>2</v>
      </c>
      <c r="X21" s="22"/>
    </row>
    <row r="22" spans="1:24" s="1" customFormat="1" ht="21" customHeight="1" x14ac:dyDescent="0.3">
      <c r="A22" s="11" t="s">
        <v>23</v>
      </c>
      <c r="B22" s="11" t="s">
        <v>67</v>
      </c>
      <c r="C22" s="26" t="s">
        <v>68</v>
      </c>
      <c r="D22" s="56"/>
      <c r="E22" s="38" t="str">
        <f>HYPERLINK("https://www.google.ru/search?q=L47457200&amp;newwindow=1&amp;tbm=isch","Еще фото")</f>
        <v>Еще фото</v>
      </c>
      <c r="F22" s="13"/>
      <c r="G22" s="11" t="s">
        <v>26</v>
      </c>
      <c r="H22" s="11" t="s">
        <v>27</v>
      </c>
      <c r="I22" s="14" t="s">
        <v>69</v>
      </c>
      <c r="J22" s="14" t="s">
        <v>29</v>
      </c>
      <c r="K22" s="15" t="s">
        <v>30</v>
      </c>
      <c r="L22" s="54" t="s">
        <v>70</v>
      </c>
      <c r="M22" s="14" t="s">
        <v>71</v>
      </c>
      <c r="N22" s="14" t="s">
        <v>72</v>
      </c>
      <c r="O22" s="14"/>
      <c r="P22" s="15" t="s">
        <v>73</v>
      </c>
      <c r="Q22" s="16">
        <v>29399</v>
      </c>
      <c r="R22" s="17">
        <v>73.680000000000007</v>
      </c>
      <c r="S22" s="18">
        <v>8898.4354999999996</v>
      </c>
      <c r="T22" s="19" t="s">
        <v>34</v>
      </c>
      <c r="U22" s="20" t="s">
        <v>54</v>
      </c>
      <c r="V22" s="25">
        <v>36.5</v>
      </c>
      <c r="W22" s="21">
        <v>1</v>
      </c>
      <c r="X22" s="22"/>
    </row>
    <row r="23" spans="1:24" s="1" customFormat="1" ht="21" customHeight="1" x14ac:dyDescent="0.3">
      <c r="A23" s="23" t="s">
        <v>23</v>
      </c>
      <c r="B23" s="23" t="s">
        <v>67</v>
      </c>
      <c r="C23" s="27" t="s">
        <v>68</v>
      </c>
      <c r="D23" s="57"/>
      <c r="E23" s="38" t="str">
        <f>HYPERLINK("https://www.google.ru/search?q=L47457200&amp;newwindow=1&amp;tbm=isch","Еще фото")</f>
        <v>Еще фото</v>
      </c>
      <c r="F23" s="13"/>
      <c r="G23" s="23" t="s">
        <v>26</v>
      </c>
      <c r="H23" s="23" t="s">
        <v>27</v>
      </c>
      <c r="I23" s="23" t="s">
        <v>69</v>
      </c>
      <c r="J23" s="14" t="s">
        <v>29</v>
      </c>
      <c r="K23" s="15" t="s">
        <v>30</v>
      </c>
      <c r="L23" s="59"/>
      <c r="M23" s="14" t="s">
        <v>71</v>
      </c>
      <c r="N23" s="14" t="s">
        <v>72</v>
      </c>
      <c r="O23" s="14"/>
      <c r="P23" s="15" t="s">
        <v>73</v>
      </c>
      <c r="Q23" s="16">
        <v>29399</v>
      </c>
      <c r="R23" s="17">
        <v>73.680000000000007</v>
      </c>
      <c r="S23" s="18">
        <v>8898.4354999999996</v>
      </c>
      <c r="T23" s="19" t="s">
        <v>34</v>
      </c>
      <c r="U23" s="20" t="s">
        <v>74</v>
      </c>
      <c r="V23" s="25">
        <v>38.5</v>
      </c>
      <c r="W23" s="21">
        <v>2</v>
      </c>
      <c r="X23" s="22"/>
    </row>
    <row r="24" spans="1:24" s="1" customFormat="1" ht="21" customHeight="1" x14ac:dyDescent="0.3">
      <c r="A24" s="23" t="s">
        <v>23</v>
      </c>
      <c r="B24" s="23" t="s">
        <v>67</v>
      </c>
      <c r="C24" s="27" t="s">
        <v>68</v>
      </c>
      <c r="D24" s="57"/>
      <c r="E24" s="38" t="str">
        <f>HYPERLINK("https://www.google.ru/search?q=L47457200&amp;newwindow=1&amp;tbm=isch","Еще фото")</f>
        <v>Еще фото</v>
      </c>
      <c r="F24" s="13"/>
      <c r="G24" s="23" t="s">
        <v>26</v>
      </c>
      <c r="H24" s="23" t="s">
        <v>27</v>
      </c>
      <c r="I24" s="23" t="s">
        <v>69</v>
      </c>
      <c r="J24" s="14" t="s">
        <v>29</v>
      </c>
      <c r="K24" s="15" t="s">
        <v>30</v>
      </c>
      <c r="L24" s="59"/>
      <c r="M24" s="14" t="s">
        <v>71</v>
      </c>
      <c r="N24" s="14" t="s">
        <v>72</v>
      </c>
      <c r="O24" s="14"/>
      <c r="P24" s="15" t="s">
        <v>73</v>
      </c>
      <c r="Q24" s="16">
        <v>29399</v>
      </c>
      <c r="R24" s="17">
        <v>73.680000000000007</v>
      </c>
      <c r="S24" s="18">
        <v>8898.4354999999996</v>
      </c>
      <c r="T24" s="19" t="s">
        <v>34</v>
      </c>
      <c r="U24" s="20" t="s">
        <v>57</v>
      </c>
      <c r="V24" s="21">
        <v>39</v>
      </c>
      <c r="W24" s="21">
        <v>4</v>
      </c>
      <c r="X24" s="22"/>
    </row>
    <row r="25" spans="1:24" s="1" customFormat="1" ht="21" customHeight="1" x14ac:dyDescent="0.3">
      <c r="A25" s="23" t="s">
        <v>23</v>
      </c>
      <c r="B25" s="23" t="s">
        <v>67</v>
      </c>
      <c r="C25" s="27" t="s">
        <v>68</v>
      </c>
      <c r="D25" s="57"/>
      <c r="E25" s="38" t="str">
        <f>HYPERLINK("https://www.google.ru/search?q=L47457200&amp;newwindow=1&amp;tbm=isch","Еще фото")</f>
        <v>Еще фото</v>
      </c>
      <c r="F25" s="13"/>
      <c r="G25" s="23" t="s">
        <v>26</v>
      </c>
      <c r="H25" s="23" t="s">
        <v>27</v>
      </c>
      <c r="I25" s="23" t="s">
        <v>69</v>
      </c>
      <c r="J25" s="14" t="s">
        <v>29</v>
      </c>
      <c r="K25" s="15" t="s">
        <v>30</v>
      </c>
      <c r="L25" s="59"/>
      <c r="M25" s="14" t="s">
        <v>71</v>
      </c>
      <c r="N25" s="14" t="s">
        <v>72</v>
      </c>
      <c r="O25" s="14"/>
      <c r="P25" s="15" t="s">
        <v>73</v>
      </c>
      <c r="Q25" s="16">
        <v>29399</v>
      </c>
      <c r="R25" s="17">
        <v>73.680000000000007</v>
      </c>
      <c r="S25" s="18">
        <v>8898.4354999999996</v>
      </c>
      <c r="T25" s="19" t="s">
        <v>34</v>
      </c>
      <c r="U25" s="20" t="s">
        <v>75</v>
      </c>
      <c r="V25" s="21">
        <v>40</v>
      </c>
      <c r="W25" s="21">
        <v>6</v>
      </c>
      <c r="X25" s="22"/>
    </row>
    <row r="26" spans="1:24" s="1" customFormat="1" ht="32" customHeight="1" x14ac:dyDescent="0.3">
      <c r="A26" s="23" t="s">
        <v>23</v>
      </c>
      <c r="B26" s="23" t="s">
        <v>67</v>
      </c>
      <c r="C26" s="27" t="s">
        <v>68</v>
      </c>
      <c r="D26" s="58"/>
      <c r="E26" s="38" t="str">
        <f>HYPERLINK("https://www.google.ru/search?q=L47457200&amp;newwindow=1&amp;tbm=isch","Еще фото")</f>
        <v>Еще фото</v>
      </c>
      <c r="F26" s="13"/>
      <c r="G26" s="23" t="s">
        <v>26</v>
      </c>
      <c r="H26" s="23" t="s">
        <v>27</v>
      </c>
      <c r="I26" s="23" t="s">
        <v>69</v>
      </c>
      <c r="J26" s="14" t="s">
        <v>29</v>
      </c>
      <c r="K26" s="15" t="s">
        <v>30</v>
      </c>
      <c r="L26" s="55"/>
      <c r="M26" s="14" t="s">
        <v>71</v>
      </c>
      <c r="N26" s="14" t="s">
        <v>72</v>
      </c>
      <c r="O26" s="14"/>
      <c r="P26" s="15" t="s">
        <v>73</v>
      </c>
      <c r="Q26" s="16">
        <v>29399</v>
      </c>
      <c r="R26" s="17">
        <v>73.680000000000007</v>
      </c>
      <c r="S26" s="18">
        <v>8898.4354999999996</v>
      </c>
      <c r="T26" s="19" t="s">
        <v>34</v>
      </c>
      <c r="U26" s="20" t="s">
        <v>58</v>
      </c>
      <c r="V26" s="25">
        <v>40.5</v>
      </c>
      <c r="W26" s="21">
        <v>3</v>
      </c>
      <c r="X26" s="22"/>
    </row>
    <row r="27" spans="1:24" s="1" customFormat="1" ht="108" customHeight="1" x14ac:dyDescent="0.3">
      <c r="A27" s="11" t="s">
        <v>23</v>
      </c>
      <c r="B27" s="11" t="s">
        <v>76</v>
      </c>
      <c r="C27" s="12" t="s">
        <v>77</v>
      </c>
      <c r="D27" s="24"/>
      <c r="E27" s="38" t="str">
        <f>HYPERLINK("https://www.google.ru/search?q=L47801800&amp;newwindow=1&amp;tbm=isch","Еще фото")</f>
        <v>Еще фото</v>
      </c>
      <c r="F27" s="13"/>
      <c r="G27" s="11" t="s">
        <v>78</v>
      </c>
      <c r="H27" s="11" t="s">
        <v>27</v>
      </c>
      <c r="I27" s="14" t="s">
        <v>69</v>
      </c>
      <c r="J27" s="14" t="s">
        <v>79</v>
      </c>
      <c r="K27" s="15" t="s">
        <v>30</v>
      </c>
      <c r="L27" s="14" t="s">
        <v>80</v>
      </c>
      <c r="M27" s="14"/>
      <c r="N27" s="14" t="s">
        <v>43</v>
      </c>
      <c r="O27" s="14"/>
      <c r="P27" s="15" t="s">
        <v>81</v>
      </c>
      <c r="Q27" s="16">
        <v>14899</v>
      </c>
      <c r="R27" s="17">
        <v>45.63</v>
      </c>
      <c r="S27" s="18">
        <v>9314.9884999999995</v>
      </c>
      <c r="T27" s="19" t="s">
        <v>34</v>
      </c>
      <c r="U27" s="20" t="s">
        <v>55</v>
      </c>
      <c r="V27" s="21">
        <v>37</v>
      </c>
      <c r="W27" s="21">
        <v>1</v>
      </c>
      <c r="X27" s="22"/>
    </row>
    <row r="28" spans="1:24" s="1" customFormat="1" ht="108" customHeight="1" x14ac:dyDescent="0.3">
      <c r="A28" s="11" t="s">
        <v>23</v>
      </c>
      <c r="B28" s="11" t="s">
        <v>82</v>
      </c>
      <c r="C28" s="12" t="s">
        <v>83</v>
      </c>
      <c r="D28" s="24"/>
      <c r="E28" s="38" t="str">
        <f>HYPERLINK("https://www.google.ru/search?q=L47147000&amp;newwindow=1&amp;tbm=isch","Еще фото")</f>
        <v>Еще фото</v>
      </c>
      <c r="F28" s="13"/>
      <c r="G28" s="11" t="s">
        <v>78</v>
      </c>
      <c r="H28" s="11" t="s">
        <v>27</v>
      </c>
      <c r="I28" s="14" t="s">
        <v>69</v>
      </c>
      <c r="J28" s="14" t="s">
        <v>29</v>
      </c>
      <c r="K28" s="15" t="s">
        <v>30</v>
      </c>
      <c r="L28" s="14" t="s">
        <v>84</v>
      </c>
      <c r="M28" s="14"/>
      <c r="N28" s="14" t="s">
        <v>85</v>
      </c>
      <c r="O28" s="14"/>
      <c r="P28" s="15" t="s">
        <v>86</v>
      </c>
      <c r="Q28" s="16">
        <v>17999</v>
      </c>
      <c r="R28" s="17">
        <v>45.55</v>
      </c>
      <c r="S28" s="18">
        <v>11269.988499999999</v>
      </c>
      <c r="T28" s="19" t="s">
        <v>34</v>
      </c>
      <c r="U28" s="20" t="s">
        <v>58</v>
      </c>
      <c r="V28" s="25">
        <v>40.5</v>
      </c>
      <c r="W28" s="21">
        <v>1</v>
      </c>
      <c r="X28" s="22"/>
    </row>
    <row r="29" spans="1:24" s="1" customFormat="1" ht="108" customHeight="1" x14ac:dyDescent="0.3">
      <c r="A29" s="11" t="s">
        <v>23</v>
      </c>
      <c r="B29" s="11" t="s">
        <v>87</v>
      </c>
      <c r="C29" s="12" t="s">
        <v>88</v>
      </c>
      <c r="D29" s="24"/>
      <c r="E29" s="38" t="str">
        <f>HYPERLINK("https://www.google.ru/search?q=L47802100&amp;newwindow=1&amp;tbm=isch","Еще фото")</f>
        <v>Еще фото</v>
      </c>
      <c r="F29" s="13" t="s">
        <v>39</v>
      </c>
      <c r="G29" s="11" t="s">
        <v>78</v>
      </c>
      <c r="H29" s="11" t="s">
        <v>27</v>
      </c>
      <c r="I29" s="14" t="s">
        <v>69</v>
      </c>
      <c r="J29" s="14" t="s">
        <v>79</v>
      </c>
      <c r="K29" s="15" t="s">
        <v>41</v>
      </c>
      <c r="L29" s="14" t="s">
        <v>89</v>
      </c>
      <c r="M29" s="14" t="s">
        <v>71</v>
      </c>
      <c r="N29" s="14" t="s">
        <v>43</v>
      </c>
      <c r="O29" s="14"/>
      <c r="P29" s="15" t="s">
        <v>44</v>
      </c>
      <c r="Q29" s="16">
        <v>18699</v>
      </c>
      <c r="R29" s="17">
        <v>45.45</v>
      </c>
      <c r="S29" s="18">
        <v>11729.988499999999</v>
      </c>
      <c r="T29" s="19" t="s">
        <v>34</v>
      </c>
      <c r="U29" s="20" t="s">
        <v>57</v>
      </c>
      <c r="V29" s="21">
        <v>39</v>
      </c>
      <c r="W29" s="21">
        <v>1</v>
      </c>
      <c r="X29" s="22"/>
    </row>
    <row r="30" spans="1:24" s="1" customFormat="1" ht="108" customHeight="1" x14ac:dyDescent="0.3">
      <c r="A30" s="11" t="s">
        <v>23</v>
      </c>
      <c r="B30" s="11" t="s">
        <v>90</v>
      </c>
      <c r="C30" s="12" t="s">
        <v>91</v>
      </c>
      <c r="D30" s="24"/>
      <c r="E30" s="38" t="str">
        <f>HYPERLINK("https://www.google.ru/search?q=L47312700&amp;newwindow=1&amp;tbm=isch","Еще фото")</f>
        <v>Еще фото</v>
      </c>
      <c r="F30" s="13"/>
      <c r="G30" s="11" t="s">
        <v>78</v>
      </c>
      <c r="H30" s="11" t="s">
        <v>27</v>
      </c>
      <c r="I30" s="14" t="s">
        <v>69</v>
      </c>
      <c r="J30" s="14" t="s">
        <v>79</v>
      </c>
      <c r="K30" s="15" t="s">
        <v>30</v>
      </c>
      <c r="L30" s="14" t="s">
        <v>92</v>
      </c>
      <c r="M30" s="14"/>
      <c r="N30" s="14" t="s">
        <v>43</v>
      </c>
      <c r="O30" s="14"/>
      <c r="P30" s="15" t="s">
        <v>81</v>
      </c>
      <c r="Q30" s="16">
        <v>17599</v>
      </c>
      <c r="R30" s="17">
        <v>45.45</v>
      </c>
      <c r="S30" s="18">
        <v>11039.988499999999</v>
      </c>
      <c r="T30" s="19" t="s">
        <v>34</v>
      </c>
      <c r="U30" s="20" t="s">
        <v>49</v>
      </c>
      <c r="V30" s="21">
        <v>35</v>
      </c>
      <c r="W30" s="21">
        <v>1</v>
      </c>
      <c r="X30" s="22"/>
    </row>
    <row r="31" spans="1:24" s="1" customFormat="1" ht="108" customHeight="1" x14ac:dyDescent="0.3">
      <c r="A31" s="11" t="s">
        <v>23</v>
      </c>
      <c r="B31" s="11" t="s">
        <v>93</v>
      </c>
      <c r="C31" s="12" t="s">
        <v>94</v>
      </c>
      <c r="D31" s="24"/>
      <c r="E31" s="38" t="str">
        <f>HYPERLINK("https://www.google.ru/search?q=L41742800&amp;newwindow=1&amp;tbm=isch","Еще фото")</f>
        <v>Еще фото</v>
      </c>
      <c r="F31" s="13"/>
      <c r="G31" s="11" t="s">
        <v>78</v>
      </c>
      <c r="H31" s="11" t="s">
        <v>27</v>
      </c>
      <c r="I31" s="14" t="s">
        <v>69</v>
      </c>
      <c r="J31" s="14" t="s">
        <v>79</v>
      </c>
      <c r="K31" s="15" t="s">
        <v>30</v>
      </c>
      <c r="L31" s="14" t="s">
        <v>95</v>
      </c>
      <c r="M31" s="14"/>
      <c r="N31" s="14" t="s">
        <v>43</v>
      </c>
      <c r="O31" s="14"/>
      <c r="P31" s="15" t="s">
        <v>44</v>
      </c>
      <c r="Q31" s="16">
        <v>22699</v>
      </c>
      <c r="R31" s="17">
        <v>45.37</v>
      </c>
      <c r="S31" s="18">
        <v>14259.988499999999</v>
      </c>
      <c r="T31" s="19" t="s">
        <v>34</v>
      </c>
      <c r="U31" s="20" t="s">
        <v>74</v>
      </c>
      <c r="V31" s="25">
        <v>38.5</v>
      </c>
      <c r="W31" s="21">
        <v>1</v>
      </c>
      <c r="X31" s="22"/>
    </row>
    <row r="32" spans="1:24" s="1" customFormat="1" ht="108" customHeight="1" x14ac:dyDescent="0.3">
      <c r="A32" s="11" t="s">
        <v>23</v>
      </c>
      <c r="B32" s="11" t="s">
        <v>96</v>
      </c>
      <c r="C32" s="12" t="s">
        <v>97</v>
      </c>
      <c r="D32" s="24"/>
      <c r="E32" s="38" t="str">
        <f>HYPERLINK("https://www.google.ru/search?q=L47854100&amp;newwindow=1&amp;tbm=isch","Еще фото")</f>
        <v>Еще фото</v>
      </c>
      <c r="F32" s="13"/>
      <c r="G32" s="11" t="s">
        <v>78</v>
      </c>
      <c r="H32" s="11" t="s">
        <v>27</v>
      </c>
      <c r="I32" s="14" t="s">
        <v>69</v>
      </c>
      <c r="J32" s="14" t="s">
        <v>29</v>
      </c>
      <c r="K32" s="15" t="s">
        <v>30</v>
      </c>
      <c r="L32" s="14" t="s">
        <v>52</v>
      </c>
      <c r="M32" s="14"/>
      <c r="N32" s="14" t="s">
        <v>98</v>
      </c>
      <c r="O32" s="14"/>
      <c r="P32" s="15" t="s">
        <v>99</v>
      </c>
      <c r="Q32" s="16">
        <v>22699</v>
      </c>
      <c r="R32" s="17">
        <v>45.37</v>
      </c>
      <c r="S32" s="18">
        <v>14259.988499999999</v>
      </c>
      <c r="T32" s="19" t="s">
        <v>34</v>
      </c>
      <c r="U32" s="20" t="s">
        <v>36</v>
      </c>
      <c r="V32" s="21">
        <v>36</v>
      </c>
      <c r="W32" s="21">
        <v>1</v>
      </c>
      <c r="X32" s="22"/>
    </row>
    <row r="33" spans="1:24" s="1" customFormat="1" ht="108" customHeight="1" x14ac:dyDescent="0.3">
      <c r="A33" s="11" t="s">
        <v>23</v>
      </c>
      <c r="B33" s="11" t="s">
        <v>100</v>
      </c>
      <c r="C33" s="12" t="s">
        <v>101</v>
      </c>
      <c r="D33" s="24"/>
      <c r="E33" s="38" t="str">
        <f>HYPERLINK("https://www.google.ru/search?q=L47943300&amp;newwindow=1&amp;tbm=isch","Еще фото")</f>
        <v>Еще фото</v>
      </c>
      <c r="F33" s="13" t="s">
        <v>39</v>
      </c>
      <c r="G33" s="11" t="s">
        <v>78</v>
      </c>
      <c r="H33" s="11" t="s">
        <v>27</v>
      </c>
      <c r="I33" s="14" t="s">
        <v>69</v>
      </c>
      <c r="J33" s="14" t="s">
        <v>29</v>
      </c>
      <c r="K33" s="15" t="s">
        <v>41</v>
      </c>
      <c r="L33" s="14" t="s">
        <v>102</v>
      </c>
      <c r="M33" s="14" t="s">
        <v>71</v>
      </c>
      <c r="N33" s="14" t="s">
        <v>43</v>
      </c>
      <c r="O33" s="14"/>
      <c r="P33" s="15" t="s">
        <v>44</v>
      </c>
      <c r="Q33" s="16">
        <v>22699</v>
      </c>
      <c r="R33" s="17">
        <v>45.37</v>
      </c>
      <c r="S33" s="18">
        <v>14259.988499999999</v>
      </c>
      <c r="T33" s="19" t="s">
        <v>34</v>
      </c>
      <c r="U33" s="20" t="s">
        <v>45</v>
      </c>
      <c r="V33" s="25">
        <v>42.5</v>
      </c>
      <c r="W33" s="21">
        <v>1</v>
      </c>
      <c r="X33" s="22"/>
    </row>
    <row r="34" spans="1:24" s="1" customFormat="1" ht="108" customHeight="1" x14ac:dyDescent="0.3">
      <c r="A34" s="11" t="s">
        <v>23</v>
      </c>
      <c r="B34" s="11" t="s">
        <v>100</v>
      </c>
      <c r="C34" s="12" t="s">
        <v>103</v>
      </c>
      <c r="D34" s="24"/>
      <c r="E34" s="38" t="str">
        <f>HYPERLINK("https://www.google.ru/search?q=L49135700&amp;newwindow=1&amp;tbm=isch","Еще фото")</f>
        <v>Еще фото</v>
      </c>
      <c r="F34" s="13"/>
      <c r="G34" s="11" t="s">
        <v>78</v>
      </c>
      <c r="H34" s="11" t="s">
        <v>27</v>
      </c>
      <c r="I34" s="14" t="s">
        <v>69</v>
      </c>
      <c r="J34" s="14" t="s">
        <v>29</v>
      </c>
      <c r="K34" s="15" t="s">
        <v>41</v>
      </c>
      <c r="L34" s="14" t="s">
        <v>102</v>
      </c>
      <c r="M34" s="14" t="s">
        <v>71</v>
      </c>
      <c r="N34" s="14" t="s">
        <v>43</v>
      </c>
      <c r="O34" s="14"/>
      <c r="P34" s="15" t="s">
        <v>44</v>
      </c>
      <c r="Q34" s="16">
        <v>22699</v>
      </c>
      <c r="R34" s="17">
        <v>45.37</v>
      </c>
      <c r="S34" s="18">
        <v>14259.988499999999</v>
      </c>
      <c r="T34" s="19" t="s">
        <v>34</v>
      </c>
      <c r="U34" s="20" t="s">
        <v>45</v>
      </c>
      <c r="V34" s="25">
        <v>42.5</v>
      </c>
      <c r="W34" s="21">
        <v>1</v>
      </c>
      <c r="X34" s="22"/>
    </row>
    <row r="35" spans="1:24" s="1" customFormat="1" ht="108" customHeight="1" x14ac:dyDescent="0.3">
      <c r="A35" s="11" t="s">
        <v>23</v>
      </c>
      <c r="B35" s="11" t="s">
        <v>104</v>
      </c>
      <c r="C35" s="12" t="s">
        <v>105</v>
      </c>
      <c r="D35" s="24"/>
      <c r="E35" s="38" t="str">
        <f>HYPERLINK("https://www.google.ru/search?q=L47724300&amp;newwindow=1&amp;tbm=isch","Еще фото")</f>
        <v>Еще фото</v>
      </c>
      <c r="F35" s="13"/>
      <c r="G35" s="11" t="s">
        <v>78</v>
      </c>
      <c r="H35" s="11" t="s">
        <v>27</v>
      </c>
      <c r="I35" s="14" t="s">
        <v>69</v>
      </c>
      <c r="J35" s="14" t="s">
        <v>79</v>
      </c>
      <c r="K35" s="15" t="s">
        <v>41</v>
      </c>
      <c r="L35" s="14" t="s">
        <v>106</v>
      </c>
      <c r="M35" s="14"/>
      <c r="N35" s="14" t="s">
        <v>32</v>
      </c>
      <c r="O35" s="14"/>
      <c r="P35" s="15" t="s">
        <v>81</v>
      </c>
      <c r="Q35" s="16">
        <v>15899</v>
      </c>
      <c r="R35" s="17">
        <v>45.28</v>
      </c>
      <c r="S35" s="18">
        <v>10004.988499999999</v>
      </c>
      <c r="T35" s="19" t="s">
        <v>34</v>
      </c>
      <c r="U35" s="20" t="s">
        <v>107</v>
      </c>
      <c r="V35" s="21">
        <v>42</v>
      </c>
      <c r="W35" s="21">
        <v>1</v>
      </c>
      <c r="X35" s="22"/>
    </row>
    <row r="36" spans="1:24" s="1" customFormat="1" ht="108" customHeight="1" x14ac:dyDescent="0.3">
      <c r="A36" s="11" t="s">
        <v>23</v>
      </c>
      <c r="B36" s="11" t="s">
        <v>108</v>
      </c>
      <c r="C36" s="12" t="s">
        <v>109</v>
      </c>
      <c r="D36" s="24"/>
      <c r="E36" s="38" t="str">
        <f>HYPERLINK("https://www.google.ru/search?q=L41738600&amp;newwindow=1&amp;tbm=isch","Еще фото")</f>
        <v>Еще фото</v>
      </c>
      <c r="F36" s="13" t="s">
        <v>39</v>
      </c>
      <c r="G36" s="11" t="s">
        <v>26</v>
      </c>
      <c r="H36" s="11" t="s">
        <v>27</v>
      </c>
      <c r="I36" s="14" t="s">
        <v>69</v>
      </c>
      <c r="J36" s="14" t="s">
        <v>79</v>
      </c>
      <c r="K36" s="15" t="s">
        <v>41</v>
      </c>
      <c r="L36" s="14" t="s">
        <v>110</v>
      </c>
      <c r="M36" s="14" t="s">
        <v>71</v>
      </c>
      <c r="N36" s="14" t="s">
        <v>43</v>
      </c>
      <c r="O36" s="14"/>
      <c r="P36" s="15" t="s">
        <v>44</v>
      </c>
      <c r="Q36" s="16">
        <v>26299</v>
      </c>
      <c r="R36" s="17">
        <v>45.25</v>
      </c>
      <c r="S36" s="18">
        <v>16559.988499999999</v>
      </c>
      <c r="T36" s="19" t="s">
        <v>34</v>
      </c>
      <c r="U36" s="20" t="s">
        <v>74</v>
      </c>
      <c r="V36" s="25">
        <v>38.5</v>
      </c>
      <c r="W36" s="21">
        <v>1</v>
      </c>
      <c r="X36" s="22"/>
    </row>
    <row r="37" spans="1:24" s="1" customFormat="1" ht="108" customHeight="1" x14ac:dyDescent="0.3">
      <c r="A37" s="11" t="s">
        <v>23</v>
      </c>
      <c r="B37" s="11" t="s">
        <v>111</v>
      </c>
      <c r="C37" s="12" t="s">
        <v>112</v>
      </c>
      <c r="D37" s="24"/>
      <c r="E37" s="38" t="str">
        <f>HYPERLINK("https://www.google.ru/search?q=L47307500&amp;newwindow=1&amp;tbm=isch","Еще фото")</f>
        <v>Еще фото</v>
      </c>
      <c r="F37" s="13" t="s">
        <v>39</v>
      </c>
      <c r="G37" s="11" t="s">
        <v>78</v>
      </c>
      <c r="H37" s="11" t="s">
        <v>27</v>
      </c>
      <c r="I37" s="14" t="s">
        <v>69</v>
      </c>
      <c r="J37" s="14" t="s">
        <v>79</v>
      </c>
      <c r="K37" s="15" t="s">
        <v>41</v>
      </c>
      <c r="L37" s="14" t="s">
        <v>113</v>
      </c>
      <c r="M37" s="14" t="s">
        <v>71</v>
      </c>
      <c r="N37" s="14" t="s">
        <v>43</v>
      </c>
      <c r="O37" s="14"/>
      <c r="P37" s="15" t="s">
        <v>114</v>
      </c>
      <c r="Q37" s="16">
        <v>20799</v>
      </c>
      <c r="R37" s="17">
        <v>45.19</v>
      </c>
      <c r="S37" s="18">
        <v>13109.988499999999</v>
      </c>
      <c r="T37" s="19" t="s">
        <v>34</v>
      </c>
      <c r="U37" s="20" t="s">
        <v>66</v>
      </c>
      <c r="V37" s="21">
        <v>45</v>
      </c>
      <c r="W37" s="21">
        <v>1</v>
      </c>
      <c r="X37" s="22"/>
    </row>
    <row r="38" spans="1:24" s="1" customFormat="1" ht="108" customHeight="1" x14ac:dyDescent="0.3">
      <c r="A38" s="11" t="s">
        <v>23</v>
      </c>
      <c r="B38" s="11" t="s">
        <v>115</v>
      </c>
      <c r="C38" s="12" t="s">
        <v>116</v>
      </c>
      <c r="D38" s="24"/>
      <c r="E38" s="38" t="str">
        <f>HYPERLINK("https://www.google.ru/search?q=L47603500&amp;newwindow=1&amp;tbm=isch","Еще фото")</f>
        <v>Еще фото</v>
      </c>
      <c r="F38" s="13"/>
      <c r="G38" s="11" t="s">
        <v>78</v>
      </c>
      <c r="H38" s="11" t="s">
        <v>27</v>
      </c>
      <c r="I38" s="14" t="s">
        <v>69</v>
      </c>
      <c r="J38" s="14" t="s">
        <v>79</v>
      </c>
      <c r="K38" s="15" t="s">
        <v>30</v>
      </c>
      <c r="L38" s="14" t="s">
        <v>117</v>
      </c>
      <c r="M38" s="14" t="s">
        <v>71</v>
      </c>
      <c r="N38" s="14" t="s">
        <v>43</v>
      </c>
      <c r="O38" s="14"/>
      <c r="P38" s="15" t="s">
        <v>81</v>
      </c>
      <c r="Q38" s="16">
        <v>20799</v>
      </c>
      <c r="R38" s="17">
        <v>45.19</v>
      </c>
      <c r="S38" s="18">
        <v>13109.988499999999</v>
      </c>
      <c r="T38" s="19" t="s">
        <v>34</v>
      </c>
      <c r="U38" s="20" t="s">
        <v>56</v>
      </c>
      <c r="V38" s="21">
        <v>38</v>
      </c>
      <c r="W38" s="21">
        <v>1</v>
      </c>
      <c r="X38" s="22"/>
    </row>
    <row r="39" spans="1:24" s="1" customFormat="1" ht="108" customHeight="1" x14ac:dyDescent="0.3">
      <c r="A39" s="11" t="s">
        <v>23</v>
      </c>
      <c r="B39" s="11" t="s">
        <v>118</v>
      </c>
      <c r="C39" s="12" t="s">
        <v>119</v>
      </c>
      <c r="D39" s="24"/>
      <c r="E39" s="38" t="str">
        <f>HYPERLINK("https://www.google.ru/search?q=L47315700&amp;newwindow=1&amp;tbm=isch","Еще фото")</f>
        <v>Еще фото</v>
      </c>
      <c r="F39" s="13" t="s">
        <v>39</v>
      </c>
      <c r="G39" s="11" t="s">
        <v>78</v>
      </c>
      <c r="H39" s="11" t="s">
        <v>27</v>
      </c>
      <c r="I39" s="14" t="s">
        <v>69</v>
      </c>
      <c r="J39" s="14" t="s">
        <v>29</v>
      </c>
      <c r="K39" s="15" t="s">
        <v>41</v>
      </c>
      <c r="L39" s="14" t="s">
        <v>120</v>
      </c>
      <c r="M39" s="14"/>
      <c r="N39" s="14" t="s">
        <v>32</v>
      </c>
      <c r="O39" s="14"/>
      <c r="P39" s="15" t="s">
        <v>44</v>
      </c>
      <c r="Q39" s="16">
        <v>19699</v>
      </c>
      <c r="R39" s="17">
        <v>45.17</v>
      </c>
      <c r="S39" s="18">
        <v>12419.988499999999</v>
      </c>
      <c r="T39" s="19" t="s">
        <v>34</v>
      </c>
      <c r="U39" s="20" t="s">
        <v>45</v>
      </c>
      <c r="V39" s="25">
        <v>42.5</v>
      </c>
      <c r="W39" s="21">
        <v>3</v>
      </c>
      <c r="X39" s="22"/>
    </row>
    <row r="40" spans="1:24" s="1" customFormat="1" ht="108" customHeight="1" x14ac:dyDescent="0.3">
      <c r="A40" s="11" t="s">
        <v>23</v>
      </c>
      <c r="B40" s="11" t="s">
        <v>121</v>
      </c>
      <c r="C40" s="12" t="s">
        <v>122</v>
      </c>
      <c r="D40" s="24"/>
      <c r="E40" s="38" t="str">
        <f>HYPERLINK("https://www.google.ru/search?q=L49153900&amp;newwindow=1&amp;tbm=isch","Еще фото")</f>
        <v>Еще фото</v>
      </c>
      <c r="F40" s="13"/>
      <c r="G40" s="11" t="s">
        <v>78</v>
      </c>
      <c r="H40" s="11" t="s">
        <v>27</v>
      </c>
      <c r="I40" s="14" t="s">
        <v>69</v>
      </c>
      <c r="J40" s="14" t="s">
        <v>123</v>
      </c>
      <c r="K40" s="15" t="s">
        <v>30</v>
      </c>
      <c r="L40" s="14" t="s">
        <v>124</v>
      </c>
      <c r="M40" s="14"/>
      <c r="N40" s="14" t="s">
        <v>98</v>
      </c>
      <c r="O40" s="14"/>
      <c r="P40" s="15" t="s">
        <v>44</v>
      </c>
      <c r="Q40" s="16">
        <v>22599</v>
      </c>
      <c r="R40" s="17">
        <v>45.13</v>
      </c>
      <c r="S40" s="18">
        <v>14259.988499999999</v>
      </c>
      <c r="T40" s="19" t="s">
        <v>34</v>
      </c>
      <c r="U40" s="20" t="s">
        <v>56</v>
      </c>
      <c r="V40" s="21">
        <v>38</v>
      </c>
      <c r="W40" s="21">
        <v>1</v>
      </c>
      <c r="X40" s="22"/>
    </row>
    <row r="41" spans="1:24" s="1" customFormat="1" ht="108" customHeight="1" x14ac:dyDescent="0.3">
      <c r="A41" s="11" t="s">
        <v>23</v>
      </c>
      <c r="B41" s="11" t="s">
        <v>125</v>
      </c>
      <c r="C41" s="12" t="s">
        <v>126</v>
      </c>
      <c r="D41" s="24"/>
      <c r="E41" s="38" t="str">
        <f>HYPERLINK("https://www.google.ru/search?q=L47790400&amp;newwindow=1&amp;tbm=isch","Еще фото")</f>
        <v>Еще фото</v>
      </c>
      <c r="F41" s="13"/>
      <c r="G41" s="11" t="s">
        <v>78</v>
      </c>
      <c r="H41" s="11" t="s">
        <v>27</v>
      </c>
      <c r="I41" s="14" t="s">
        <v>69</v>
      </c>
      <c r="J41" s="14" t="s">
        <v>79</v>
      </c>
      <c r="K41" s="15" t="s">
        <v>30</v>
      </c>
      <c r="L41" s="14" t="s">
        <v>127</v>
      </c>
      <c r="M41" s="14"/>
      <c r="N41" s="14" t="s">
        <v>128</v>
      </c>
      <c r="O41" s="14"/>
      <c r="P41" s="15" t="s">
        <v>81</v>
      </c>
      <c r="Q41" s="16">
        <v>16399</v>
      </c>
      <c r="R41" s="17">
        <v>45.12</v>
      </c>
      <c r="S41" s="18">
        <v>10349.988499999999</v>
      </c>
      <c r="T41" s="19" t="s">
        <v>34</v>
      </c>
      <c r="U41" s="20" t="s">
        <v>55</v>
      </c>
      <c r="V41" s="21">
        <v>37</v>
      </c>
      <c r="W41" s="21">
        <v>1</v>
      </c>
      <c r="X41" s="22"/>
    </row>
    <row r="42" spans="1:24" s="1" customFormat="1" ht="108" customHeight="1" x14ac:dyDescent="0.3">
      <c r="A42" s="11" t="s">
        <v>23</v>
      </c>
      <c r="B42" s="11" t="s">
        <v>129</v>
      </c>
      <c r="C42" s="12" t="s">
        <v>130</v>
      </c>
      <c r="D42" s="24"/>
      <c r="E42" s="38" t="str">
        <f>HYPERLINK("https://www.google.ru/search?q=L47570800&amp;newwindow=1&amp;tbm=isch","Еще фото")</f>
        <v>Еще фото</v>
      </c>
      <c r="F42" s="13" t="s">
        <v>39</v>
      </c>
      <c r="G42" s="11" t="s">
        <v>26</v>
      </c>
      <c r="H42" s="11" t="s">
        <v>27</v>
      </c>
      <c r="I42" s="14" t="s">
        <v>69</v>
      </c>
      <c r="J42" s="14" t="s">
        <v>29</v>
      </c>
      <c r="K42" s="15" t="s">
        <v>41</v>
      </c>
      <c r="L42" s="14" t="s">
        <v>131</v>
      </c>
      <c r="M42" s="14" t="s">
        <v>71</v>
      </c>
      <c r="N42" s="14" t="s">
        <v>72</v>
      </c>
      <c r="O42" s="14"/>
      <c r="P42" s="15" t="s">
        <v>132</v>
      </c>
      <c r="Q42" s="16">
        <v>25499</v>
      </c>
      <c r="R42" s="17">
        <v>45.1</v>
      </c>
      <c r="S42" s="18">
        <v>16099.988499999998</v>
      </c>
      <c r="T42" s="19" t="s">
        <v>34</v>
      </c>
      <c r="U42" s="20" t="s">
        <v>57</v>
      </c>
      <c r="V42" s="21">
        <v>39</v>
      </c>
      <c r="W42" s="21">
        <v>1</v>
      </c>
      <c r="X42" s="22"/>
    </row>
    <row r="43" spans="1:24" s="1" customFormat="1" ht="108" customHeight="1" x14ac:dyDescent="0.3">
      <c r="A43" s="11" t="s">
        <v>23</v>
      </c>
      <c r="B43" s="11" t="s">
        <v>133</v>
      </c>
      <c r="C43" s="12" t="s">
        <v>134</v>
      </c>
      <c r="D43" s="24"/>
      <c r="E43" s="38" t="str">
        <f>HYPERLINK("https://www.google.ru/search?q=L47851000&amp;newwindow=1&amp;tbm=isch","Еще фото")</f>
        <v>Еще фото</v>
      </c>
      <c r="F43" s="13"/>
      <c r="G43" s="11" t="s">
        <v>78</v>
      </c>
      <c r="H43" s="11" t="s">
        <v>27</v>
      </c>
      <c r="I43" s="14" t="s">
        <v>69</v>
      </c>
      <c r="J43" s="14" t="s">
        <v>29</v>
      </c>
      <c r="K43" s="15" t="s">
        <v>41</v>
      </c>
      <c r="L43" s="14" t="s">
        <v>135</v>
      </c>
      <c r="M43" s="14"/>
      <c r="N43" s="14" t="s">
        <v>43</v>
      </c>
      <c r="O43" s="14"/>
      <c r="P43" s="15" t="s">
        <v>81</v>
      </c>
      <c r="Q43" s="16">
        <v>30399</v>
      </c>
      <c r="R43" s="17">
        <v>45.06</v>
      </c>
      <c r="S43" s="18">
        <v>19204.988499999999</v>
      </c>
      <c r="T43" s="19" t="s">
        <v>34</v>
      </c>
      <c r="U43" s="20" t="s">
        <v>136</v>
      </c>
      <c r="V43" s="21">
        <v>41</v>
      </c>
      <c r="W43" s="21">
        <v>4</v>
      </c>
      <c r="X43" s="22"/>
    </row>
    <row r="44" spans="1:24" s="1" customFormat="1" ht="35" customHeight="1" x14ac:dyDescent="0.3">
      <c r="A44" s="11" t="s">
        <v>23</v>
      </c>
      <c r="B44" s="11" t="s">
        <v>137</v>
      </c>
      <c r="C44" s="12" t="s">
        <v>138</v>
      </c>
      <c r="D44" s="56"/>
      <c r="E44" s="38" t="str">
        <f>HYPERLINK("https://www.google.ru/search?q=L47151900&amp;newwindow=1&amp;tbm=isch","Еще фото")</f>
        <v>Еще фото</v>
      </c>
      <c r="F44" s="28" t="s">
        <v>139</v>
      </c>
      <c r="G44" s="11" t="s">
        <v>78</v>
      </c>
      <c r="H44" s="11" t="s">
        <v>27</v>
      </c>
      <c r="I44" s="14" t="s">
        <v>69</v>
      </c>
      <c r="J44" s="14" t="s">
        <v>29</v>
      </c>
      <c r="K44" s="15" t="s">
        <v>30</v>
      </c>
      <c r="L44" s="54" t="s">
        <v>140</v>
      </c>
      <c r="M44" s="14" t="s">
        <v>71</v>
      </c>
      <c r="N44" s="14" t="s">
        <v>32</v>
      </c>
      <c r="O44" s="14"/>
      <c r="P44" s="15" t="s">
        <v>86</v>
      </c>
      <c r="Q44" s="16">
        <v>18999</v>
      </c>
      <c r="R44" s="17">
        <v>40</v>
      </c>
      <c r="S44" s="18">
        <v>13109.309999999998</v>
      </c>
      <c r="T44" s="19" t="s">
        <v>34</v>
      </c>
      <c r="U44" s="20" t="s">
        <v>36</v>
      </c>
      <c r="V44" s="21">
        <v>36</v>
      </c>
      <c r="W44" s="21">
        <v>1</v>
      </c>
      <c r="X44" s="22"/>
    </row>
    <row r="45" spans="1:24" s="1" customFormat="1" ht="35" customHeight="1" x14ac:dyDescent="0.3">
      <c r="A45" s="23" t="s">
        <v>23</v>
      </c>
      <c r="B45" s="23" t="s">
        <v>137</v>
      </c>
      <c r="C45" s="12" t="s">
        <v>138</v>
      </c>
      <c r="D45" s="57"/>
      <c r="E45" s="38" t="str">
        <f>HYPERLINK("https://www.google.ru/search?q=L47151900&amp;newwindow=1&amp;tbm=isch","Еще фото")</f>
        <v>Еще фото</v>
      </c>
      <c r="F45" s="28" t="s">
        <v>139</v>
      </c>
      <c r="G45" s="23" t="s">
        <v>78</v>
      </c>
      <c r="H45" s="23" t="s">
        <v>27</v>
      </c>
      <c r="I45" s="23" t="s">
        <v>69</v>
      </c>
      <c r="J45" s="14" t="s">
        <v>29</v>
      </c>
      <c r="K45" s="15" t="s">
        <v>30</v>
      </c>
      <c r="L45" s="59"/>
      <c r="M45" s="14" t="s">
        <v>71</v>
      </c>
      <c r="N45" s="14" t="s">
        <v>32</v>
      </c>
      <c r="O45" s="14"/>
      <c r="P45" s="15" t="s">
        <v>86</v>
      </c>
      <c r="Q45" s="16">
        <v>18999</v>
      </c>
      <c r="R45" s="17">
        <v>40</v>
      </c>
      <c r="S45" s="18">
        <v>13109.309999999998</v>
      </c>
      <c r="T45" s="19" t="s">
        <v>34</v>
      </c>
      <c r="U45" s="20" t="s">
        <v>55</v>
      </c>
      <c r="V45" s="21">
        <v>37</v>
      </c>
      <c r="W45" s="21">
        <v>4</v>
      </c>
      <c r="X45" s="22"/>
    </row>
    <row r="46" spans="1:24" s="1" customFormat="1" ht="37.049999999999997" customHeight="1" x14ac:dyDescent="0.3">
      <c r="A46" s="23" t="s">
        <v>23</v>
      </c>
      <c r="B46" s="23" t="s">
        <v>137</v>
      </c>
      <c r="C46" s="12" t="s">
        <v>138</v>
      </c>
      <c r="D46" s="58"/>
      <c r="E46" s="38" t="str">
        <f>HYPERLINK("https://www.google.ru/search?q=L47151900&amp;newwindow=1&amp;tbm=isch","Еще фото")</f>
        <v>Еще фото</v>
      </c>
      <c r="F46" s="28" t="s">
        <v>139</v>
      </c>
      <c r="G46" s="23" t="s">
        <v>78</v>
      </c>
      <c r="H46" s="23" t="s">
        <v>27</v>
      </c>
      <c r="I46" s="23" t="s">
        <v>69</v>
      </c>
      <c r="J46" s="14" t="s">
        <v>29</v>
      </c>
      <c r="K46" s="15" t="s">
        <v>30</v>
      </c>
      <c r="L46" s="55"/>
      <c r="M46" s="14" t="s">
        <v>71</v>
      </c>
      <c r="N46" s="14" t="s">
        <v>32</v>
      </c>
      <c r="O46" s="14"/>
      <c r="P46" s="15" t="s">
        <v>86</v>
      </c>
      <c r="Q46" s="16">
        <v>18999</v>
      </c>
      <c r="R46" s="17">
        <v>40</v>
      </c>
      <c r="S46" s="18">
        <v>13109.309999999998</v>
      </c>
      <c r="T46" s="19" t="s">
        <v>34</v>
      </c>
      <c r="U46" s="20" t="s">
        <v>74</v>
      </c>
      <c r="V46" s="25">
        <v>38.5</v>
      </c>
      <c r="W46" s="21">
        <v>4</v>
      </c>
      <c r="X46" s="22"/>
    </row>
    <row r="47" spans="1:24" s="1" customFormat="1" ht="35" customHeight="1" x14ac:dyDescent="0.3">
      <c r="A47" s="11" t="s">
        <v>23</v>
      </c>
      <c r="B47" s="11" t="s">
        <v>141</v>
      </c>
      <c r="C47" s="12" t="s">
        <v>142</v>
      </c>
      <c r="D47" s="56"/>
      <c r="E47" s="38" t="str">
        <f>HYPERLINK("https://www.google.ru/search?q=L47153200&amp;newwindow=1&amp;tbm=isch","Еще фото")</f>
        <v>Еще фото</v>
      </c>
      <c r="F47" s="13"/>
      <c r="G47" s="11" t="s">
        <v>26</v>
      </c>
      <c r="H47" s="11" t="s">
        <v>27</v>
      </c>
      <c r="I47" s="14" t="s">
        <v>69</v>
      </c>
      <c r="J47" s="14" t="s">
        <v>29</v>
      </c>
      <c r="K47" s="15" t="s">
        <v>30</v>
      </c>
      <c r="L47" s="54" t="s">
        <v>143</v>
      </c>
      <c r="M47" s="14"/>
      <c r="N47" s="14" t="s">
        <v>43</v>
      </c>
      <c r="O47" s="14"/>
      <c r="P47" s="15" t="s">
        <v>144</v>
      </c>
      <c r="Q47" s="16">
        <v>16999</v>
      </c>
      <c r="R47" s="17">
        <v>40</v>
      </c>
      <c r="S47" s="18">
        <v>11729.31</v>
      </c>
      <c r="T47" s="19" t="s">
        <v>34</v>
      </c>
      <c r="U47" s="20" t="s">
        <v>49</v>
      </c>
      <c r="V47" s="21">
        <v>35</v>
      </c>
      <c r="W47" s="21">
        <v>1</v>
      </c>
      <c r="X47" s="22"/>
    </row>
    <row r="48" spans="1:24" s="1" customFormat="1" ht="35" customHeight="1" x14ac:dyDescent="0.3">
      <c r="A48" s="23" t="s">
        <v>23</v>
      </c>
      <c r="B48" s="23" t="s">
        <v>141</v>
      </c>
      <c r="C48" s="12" t="s">
        <v>142</v>
      </c>
      <c r="D48" s="57"/>
      <c r="E48" s="38" t="str">
        <f>HYPERLINK("https://www.google.ru/search?q=L47153200&amp;newwindow=1&amp;tbm=isch","Еще фото")</f>
        <v>Еще фото</v>
      </c>
      <c r="F48" s="13"/>
      <c r="G48" s="23" t="s">
        <v>26</v>
      </c>
      <c r="H48" s="23" t="s">
        <v>27</v>
      </c>
      <c r="I48" s="23" t="s">
        <v>69</v>
      </c>
      <c r="J48" s="14" t="s">
        <v>29</v>
      </c>
      <c r="K48" s="15" t="s">
        <v>30</v>
      </c>
      <c r="L48" s="59"/>
      <c r="M48" s="14"/>
      <c r="N48" s="14" t="s">
        <v>43</v>
      </c>
      <c r="O48" s="14"/>
      <c r="P48" s="15" t="s">
        <v>144</v>
      </c>
      <c r="Q48" s="16">
        <v>16999</v>
      </c>
      <c r="R48" s="17">
        <v>40</v>
      </c>
      <c r="S48" s="18">
        <v>11729.31</v>
      </c>
      <c r="T48" s="19" t="s">
        <v>34</v>
      </c>
      <c r="U48" s="20" t="s">
        <v>54</v>
      </c>
      <c r="V48" s="25">
        <v>36.5</v>
      </c>
      <c r="W48" s="21">
        <v>1</v>
      </c>
      <c r="X48" s="22"/>
    </row>
    <row r="49" spans="1:24" s="1" customFormat="1" ht="37.049999999999997" customHeight="1" x14ac:dyDescent="0.3">
      <c r="A49" s="23" t="s">
        <v>23</v>
      </c>
      <c r="B49" s="23" t="s">
        <v>141</v>
      </c>
      <c r="C49" s="12" t="s">
        <v>142</v>
      </c>
      <c r="D49" s="58"/>
      <c r="E49" s="38" t="str">
        <f>HYPERLINK("https://www.google.ru/search?q=L47153200&amp;newwindow=1&amp;tbm=isch","Еще фото")</f>
        <v>Еще фото</v>
      </c>
      <c r="F49" s="13"/>
      <c r="G49" s="23" t="s">
        <v>26</v>
      </c>
      <c r="H49" s="23" t="s">
        <v>27</v>
      </c>
      <c r="I49" s="23" t="s">
        <v>69</v>
      </c>
      <c r="J49" s="14" t="s">
        <v>29</v>
      </c>
      <c r="K49" s="15" t="s">
        <v>30</v>
      </c>
      <c r="L49" s="55"/>
      <c r="M49" s="14"/>
      <c r="N49" s="14" t="s">
        <v>43</v>
      </c>
      <c r="O49" s="14"/>
      <c r="P49" s="15" t="s">
        <v>144</v>
      </c>
      <c r="Q49" s="16">
        <v>16999</v>
      </c>
      <c r="R49" s="17">
        <v>40</v>
      </c>
      <c r="S49" s="18">
        <v>11729.31</v>
      </c>
      <c r="T49" s="19" t="s">
        <v>34</v>
      </c>
      <c r="U49" s="20" t="s">
        <v>55</v>
      </c>
      <c r="V49" s="21">
        <v>37</v>
      </c>
      <c r="W49" s="21">
        <v>4</v>
      </c>
      <c r="X49" s="22"/>
    </row>
    <row r="50" spans="1:24" s="1" customFormat="1" ht="13.05" customHeight="1" x14ac:dyDescent="0.3">
      <c r="A50" s="11" t="s">
        <v>23</v>
      </c>
      <c r="B50" s="11" t="s">
        <v>145</v>
      </c>
      <c r="C50" s="12" t="s">
        <v>146</v>
      </c>
      <c r="D50" s="56"/>
      <c r="E50" s="38" t="str">
        <f t="shared" ref="E50:E57" si="1">HYPERLINK("https://www.google.ru/search?q=L47270100&amp;newwindow=1&amp;tbm=isch","Еще фото")</f>
        <v>Еще фото</v>
      </c>
      <c r="F50" s="13" t="s">
        <v>39</v>
      </c>
      <c r="G50" s="11" t="s">
        <v>26</v>
      </c>
      <c r="H50" s="11" t="s">
        <v>27</v>
      </c>
      <c r="I50" s="14" t="s">
        <v>69</v>
      </c>
      <c r="J50" s="14" t="s">
        <v>79</v>
      </c>
      <c r="K50" s="15" t="s">
        <v>41</v>
      </c>
      <c r="L50" s="54" t="s">
        <v>147</v>
      </c>
      <c r="M50" s="14" t="s">
        <v>71</v>
      </c>
      <c r="N50" s="14" t="s">
        <v>43</v>
      </c>
      <c r="O50" s="14"/>
      <c r="P50" s="15" t="s">
        <v>99</v>
      </c>
      <c r="Q50" s="16">
        <v>31499</v>
      </c>
      <c r="R50" s="17">
        <v>40</v>
      </c>
      <c r="S50" s="18">
        <v>21734.31</v>
      </c>
      <c r="T50" s="19" t="s">
        <v>34</v>
      </c>
      <c r="U50" s="29" t="s">
        <v>57</v>
      </c>
      <c r="V50" s="21">
        <v>39</v>
      </c>
      <c r="W50" s="21">
        <v>2</v>
      </c>
      <c r="X50" s="22"/>
    </row>
    <row r="51" spans="1:24" s="1" customFormat="1" ht="13.05" customHeight="1" x14ac:dyDescent="0.3">
      <c r="A51" s="23" t="s">
        <v>23</v>
      </c>
      <c r="B51" s="23" t="s">
        <v>145</v>
      </c>
      <c r="C51" s="12" t="s">
        <v>146</v>
      </c>
      <c r="D51" s="57"/>
      <c r="E51" s="38" t="str">
        <f t="shared" si="1"/>
        <v>Еще фото</v>
      </c>
      <c r="F51" s="13" t="s">
        <v>39</v>
      </c>
      <c r="G51" s="23" t="s">
        <v>26</v>
      </c>
      <c r="H51" s="23" t="s">
        <v>27</v>
      </c>
      <c r="I51" s="23" t="s">
        <v>69</v>
      </c>
      <c r="J51" s="14" t="s">
        <v>79</v>
      </c>
      <c r="K51" s="15" t="s">
        <v>41</v>
      </c>
      <c r="L51" s="59"/>
      <c r="M51" s="14" t="s">
        <v>71</v>
      </c>
      <c r="N51" s="14" t="s">
        <v>43</v>
      </c>
      <c r="O51" s="14"/>
      <c r="P51" s="15" t="s">
        <v>99</v>
      </c>
      <c r="Q51" s="16">
        <v>31499</v>
      </c>
      <c r="R51" s="17">
        <v>40</v>
      </c>
      <c r="S51" s="18">
        <v>21734.31</v>
      </c>
      <c r="T51" s="19" t="s">
        <v>34</v>
      </c>
      <c r="U51" s="20" t="s">
        <v>58</v>
      </c>
      <c r="V51" s="25">
        <v>40.5</v>
      </c>
      <c r="W51" s="21">
        <v>1</v>
      </c>
      <c r="X51" s="22"/>
    </row>
    <row r="52" spans="1:24" s="1" customFormat="1" ht="13.05" customHeight="1" x14ac:dyDescent="0.3">
      <c r="A52" s="23" t="s">
        <v>23</v>
      </c>
      <c r="B52" s="23" t="s">
        <v>145</v>
      </c>
      <c r="C52" s="12" t="s">
        <v>146</v>
      </c>
      <c r="D52" s="57"/>
      <c r="E52" s="38" t="str">
        <f t="shared" si="1"/>
        <v>Еще фото</v>
      </c>
      <c r="F52" s="13" t="s">
        <v>39</v>
      </c>
      <c r="G52" s="23" t="s">
        <v>26</v>
      </c>
      <c r="H52" s="23" t="s">
        <v>27</v>
      </c>
      <c r="I52" s="23" t="s">
        <v>69</v>
      </c>
      <c r="J52" s="14" t="s">
        <v>79</v>
      </c>
      <c r="K52" s="15" t="s">
        <v>41</v>
      </c>
      <c r="L52" s="59"/>
      <c r="M52" s="14" t="s">
        <v>71</v>
      </c>
      <c r="N52" s="14" t="s">
        <v>43</v>
      </c>
      <c r="O52" s="14"/>
      <c r="P52" s="15" t="s">
        <v>99</v>
      </c>
      <c r="Q52" s="16">
        <v>31499</v>
      </c>
      <c r="R52" s="17">
        <v>40</v>
      </c>
      <c r="S52" s="18">
        <v>21734.31</v>
      </c>
      <c r="T52" s="19" t="s">
        <v>34</v>
      </c>
      <c r="U52" s="20" t="s">
        <v>136</v>
      </c>
      <c r="V52" s="21">
        <v>41</v>
      </c>
      <c r="W52" s="21">
        <v>3</v>
      </c>
      <c r="X52" s="22"/>
    </row>
    <row r="53" spans="1:24" s="1" customFormat="1" ht="13.05" customHeight="1" x14ac:dyDescent="0.3">
      <c r="A53" s="23" t="s">
        <v>23</v>
      </c>
      <c r="B53" s="23" t="s">
        <v>145</v>
      </c>
      <c r="C53" s="12" t="s">
        <v>146</v>
      </c>
      <c r="D53" s="57"/>
      <c r="E53" s="38" t="str">
        <f t="shared" si="1"/>
        <v>Еще фото</v>
      </c>
      <c r="F53" s="13" t="s">
        <v>39</v>
      </c>
      <c r="G53" s="23" t="s">
        <v>26</v>
      </c>
      <c r="H53" s="23" t="s">
        <v>27</v>
      </c>
      <c r="I53" s="23" t="s">
        <v>69</v>
      </c>
      <c r="J53" s="14" t="s">
        <v>79</v>
      </c>
      <c r="K53" s="15" t="s">
        <v>41</v>
      </c>
      <c r="L53" s="59"/>
      <c r="M53" s="14" t="s">
        <v>71</v>
      </c>
      <c r="N53" s="14" t="s">
        <v>43</v>
      </c>
      <c r="O53" s="14"/>
      <c r="P53" s="15" t="s">
        <v>99</v>
      </c>
      <c r="Q53" s="16">
        <v>31499</v>
      </c>
      <c r="R53" s="17">
        <v>40</v>
      </c>
      <c r="S53" s="18">
        <v>21734.31</v>
      </c>
      <c r="T53" s="19" t="s">
        <v>34</v>
      </c>
      <c r="U53" s="20" t="s">
        <v>63</v>
      </c>
      <c r="V53" s="21">
        <v>43</v>
      </c>
      <c r="W53" s="21">
        <v>6</v>
      </c>
      <c r="X53" s="22"/>
    </row>
    <row r="54" spans="1:24" s="1" customFormat="1" ht="13.05" customHeight="1" x14ac:dyDescent="0.3">
      <c r="A54" s="23" t="s">
        <v>23</v>
      </c>
      <c r="B54" s="23" t="s">
        <v>145</v>
      </c>
      <c r="C54" s="12" t="s">
        <v>146</v>
      </c>
      <c r="D54" s="57"/>
      <c r="E54" s="38" t="str">
        <f t="shared" si="1"/>
        <v>Еще фото</v>
      </c>
      <c r="F54" s="13" t="s">
        <v>39</v>
      </c>
      <c r="G54" s="23" t="s">
        <v>26</v>
      </c>
      <c r="H54" s="23" t="s">
        <v>27</v>
      </c>
      <c r="I54" s="23" t="s">
        <v>69</v>
      </c>
      <c r="J54" s="14" t="s">
        <v>79</v>
      </c>
      <c r="K54" s="15" t="s">
        <v>41</v>
      </c>
      <c r="L54" s="59"/>
      <c r="M54" s="14" t="s">
        <v>71</v>
      </c>
      <c r="N54" s="14" t="s">
        <v>43</v>
      </c>
      <c r="O54" s="14"/>
      <c r="P54" s="15" t="s">
        <v>99</v>
      </c>
      <c r="Q54" s="16">
        <v>31499</v>
      </c>
      <c r="R54" s="17">
        <v>40</v>
      </c>
      <c r="S54" s="18">
        <v>21734.31</v>
      </c>
      <c r="T54" s="19" t="s">
        <v>34</v>
      </c>
      <c r="U54" s="20" t="s">
        <v>64</v>
      </c>
      <c r="V54" s="21">
        <v>44</v>
      </c>
      <c r="W54" s="21">
        <v>2</v>
      </c>
      <c r="X54" s="22"/>
    </row>
    <row r="55" spans="1:24" s="1" customFormat="1" ht="13.05" customHeight="1" x14ac:dyDescent="0.3">
      <c r="A55" s="23" t="s">
        <v>23</v>
      </c>
      <c r="B55" s="23" t="s">
        <v>145</v>
      </c>
      <c r="C55" s="12" t="s">
        <v>146</v>
      </c>
      <c r="D55" s="57"/>
      <c r="E55" s="38" t="str">
        <f t="shared" si="1"/>
        <v>Еще фото</v>
      </c>
      <c r="F55" s="13" t="s">
        <v>39</v>
      </c>
      <c r="G55" s="23" t="s">
        <v>26</v>
      </c>
      <c r="H55" s="23" t="s">
        <v>27</v>
      </c>
      <c r="I55" s="23" t="s">
        <v>69</v>
      </c>
      <c r="J55" s="14" t="s">
        <v>79</v>
      </c>
      <c r="K55" s="15" t="s">
        <v>41</v>
      </c>
      <c r="L55" s="59"/>
      <c r="M55" s="14" t="s">
        <v>71</v>
      </c>
      <c r="N55" s="14" t="s">
        <v>43</v>
      </c>
      <c r="O55" s="14"/>
      <c r="P55" s="15" t="s">
        <v>99</v>
      </c>
      <c r="Q55" s="16">
        <v>31499</v>
      </c>
      <c r="R55" s="17">
        <v>40</v>
      </c>
      <c r="S55" s="18">
        <v>21734.31</v>
      </c>
      <c r="T55" s="19" t="s">
        <v>34</v>
      </c>
      <c r="U55" s="20" t="s">
        <v>65</v>
      </c>
      <c r="V55" s="25">
        <v>44.5</v>
      </c>
      <c r="W55" s="21">
        <v>1</v>
      </c>
      <c r="X55" s="22"/>
    </row>
    <row r="56" spans="1:24" s="1" customFormat="1" ht="13.05" customHeight="1" x14ac:dyDescent="0.3">
      <c r="A56" s="23" t="s">
        <v>23</v>
      </c>
      <c r="B56" s="23" t="s">
        <v>145</v>
      </c>
      <c r="C56" s="12" t="s">
        <v>146</v>
      </c>
      <c r="D56" s="57"/>
      <c r="E56" s="38" t="str">
        <f t="shared" si="1"/>
        <v>Еще фото</v>
      </c>
      <c r="F56" s="13" t="s">
        <v>39</v>
      </c>
      <c r="G56" s="23" t="s">
        <v>26</v>
      </c>
      <c r="H56" s="23" t="s">
        <v>27</v>
      </c>
      <c r="I56" s="23" t="s">
        <v>69</v>
      </c>
      <c r="J56" s="14" t="s">
        <v>79</v>
      </c>
      <c r="K56" s="15" t="s">
        <v>41</v>
      </c>
      <c r="L56" s="59"/>
      <c r="M56" s="14" t="s">
        <v>71</v>
      </c>
      <c r="N56" s="14" t="s">
        <v>43</v>
      </c>
      <c r="O56" s="14"/>
      <c r="P56" s="15" t="s">
        <v>99</v>
      </c>
      <c r="Q56" s="16">
        <v>31499</v>
      </c>
      <c r="R56" s="17">
        <v>40</v>
      </c>
      <c r="S56" s="18">
        <v>21734.31</v>
      </c>
      <c r="T56" s="19" t="s">
        <v>34</v>
      </c>
      <c r="U56" s="20" t="s">
        <v>148</v>
      </c>
      <c r="V56" s="21">
        <v>46</v>
      </c>
      <c r="W56" s="21">
        <v>1</v>
      </c>
      <c r="X56" s="22"/>
    </row>
    <row r="57" spans="1:24" s="1" customFormat="1" ht="18" customHeight="1" x14ac:dyDescent="0.3">
      <c r="A57" s="23" t="s">
        <v>23</v>
      </c>
      <c r="B57" s="23" t="s">
        <v>145</v>
      </c>
      <c r="C57" s="12" t="s">
        <v>146</v>
      </c>
      <c r="D57" s="58"/>
      <c r="E57" s="38" t="str">
        <f t="shared" si="1"/>
        <v>Еще фото</v>
      </c>
      <c r="F57" s="13" t="s">
        <v>39</v>
      </c>
      <c r="G57" s="23" t="s">
        <v>26</v>
      </c>
      <c r="H57" s="23" t="s">
        <v>27</v>
      </c>
      <c r="I57" s="23" t="s">
        <v>69</v>
      </c>
      <c r="J57" s="14" t="s">
        <v>79</v>
      </c>
      <c r="K57" s="15" t="s">
        <v>41</v>
      </c>
      <c r="L57" s="55"/>
      <c r="M57" s="14" t="s">
        <v>71</v>
      </c>
      <c r="N57" s="14" t="s">
        <v>43</v>
      </c>
      <c r="O57" s="14"/>
      <c r="P57" s="15" t="s">
        <v>99</v>
      </c>
      <c r="Q57" s="16">
        <v>31499</v>
      </c>
      <c r="R57" s="17">
        <v>40</v>
      </c>
      <c r="S57" s="18">
        <v>21734.31</v>
      </c>
      <c r="T57" s="19" t="s">
        <v>34</v>
      </c>
      <c r="U57" s="20" t="s">
        <v>149</v>
      </c>
      <c r="V57" s="21">
        <v>48</v>
      </c>
      <c r="W57" s="21">
        <v>1</v>
      </c>
      <c r="X57" s="22"/>
    </row>
    <row r="58" spans="1:24" s="1" customFormat="1" ht="52.05" customHeight="1" x14ac:dyDescent="0.3">
      <c r="A58" s="11" t="s">
        <v>23</v>
      </c>
      <c r="B58" s="11" t="s">
        <v>150</v>
      </c>
      <c r="C58" s="12" t="s">
        <v>151</v>
      </c>
      <c r="D58" s="52"/>
      <c r="E58" s="38" t="str">
        <f>HYPERLINK("https://www.google.ru/search?q=L47271800&amp;newwindow=1&amp;tbm=isch","Еще фото")</f>
        <v>Еще фото</v>
      </c>
      <c r="F58" s="13" t="s">
        <v>39</v>
      </c>
      <c r="G58" s="11" t="s">
        <v>78</v>
      </c>
      <c r="H58" s="11" t="s">
        <v>27</v>
      </c>
      <c r="I58" s="14" t="s">
        <v>69</v>
      </c>
      <c r="J58" s="14" t="s">
        <v>123</v>
      </c>
      <c r="K58" s="15" t="s">
        <v>41</v>
      </c>
      <c r="L58" s="54" t="s">
        <v>152</v>
      </c>
      <c r="M58" s="14" t="s">
        <v>71</v>
      </c>
      <c r="N58" s="14" t="s">
        <v>43</v>
      </c>
      <c r="O58" s="14"/>
      <c r="P58" s="15" t="s">
        <v>44</v>
      </c>
      <c r="Q58" s="16">
        <v>22799</v>
      </c>
      <c r="R58" s="17">
        <v>40</v>
      </c>
      <c r="S58" s="18">
        <v>15731.309999999998</v>
      </c>
      <c r="T58" s="19" t="s">
        <v>34</v>
      </c>
      <c r="U58" s="20" t="s">
        <v>107</v>
      </c>
      <c r="V58" s="21">
        <v>42</v>
      </c>
      <c r="W58" s="21">
        <v>1</v>
      </c>
      <c r="X58" s="22"/>
    </row>
    <row r="59" spans="1:24" s="1" customFormat="1" ht="61.05" customHeight="1" x14ac:dyDescent="0.3">
      <c r="A59" s="23" t="s">
        <v>23</v>
      </c>
      <c r="B59" s="23" t="s">
        <v>150</v>
      </c>
      <c r="C59" s="12" t="s">
        <v>151</v>
      </c>
      <c r="D59" s="53"/>
      <c r="E59" s="38" t="str">
        <f>HYPERLINK("https://www.google.ru/search?q=L47271800&amp;newwindow=1&amp;tbm=isch","Еще фото")</f>
        <v>Еще фото</v>
      </c>
      <c r="F59" s="13" t="s">
        <v>39</v>
      </c>
      <c r="G59" s="23" t="s">
        <v>78</v>
      </c>
      <c r="H59" s="23" t="s">
        <v>27</v>
      </c>
      <c r="I59" s="23" t="s">
        <v>69</v>
      </c>
      <c r="J59" s="14" t="s">
        <v>123</v>
      </c>
      <c r="K59" s="15" t="s">
        <v>41</v>
      </c>
      <c r="L59" s="55"/>
      <c r="M59" s="14" t="s">
        <v>71</v>
      </c>
      <c r="N59" s="14" t="s">
        <v>43</v>
      </c>
      <c r="O59" s="14"/>
      <c r="P59" s="15" t="s">
        <v>44</v>
      </c>
      <c r="Q59" s="16">
        <v>22799</v>
      </c>
      <c r="R59" s="17">
        <v>40</v>
      </c>
      <c r="S59" s="18">
        <v>15731.309999999998</v>
      </c>
      <c r="T59" s="19" t="s">
        <v>34</v>
      </c>
      <c r="U59" s="20" t="s">
        <v>64</v>
      </c>
      <c r="V59" s="21">
        <v>44</v>
      </c>
      <c r="W59" s="21">
        <v>1</v>
      </c>
      <c r="X59" s="22"/>
    </row>
    <row r="60" spans="1:24" s="1" customFormat="1" ht="35" customHeight="1" x14ac:dyDescent="0.3">
      <c r="A60" s="11" t="s">
        <v>23</v>
      </c>
      <c r="B60" s="11" t="s">
        <v>153</v>
      </c>
      <c r="C60" s="12" t="s">
        <v>154</v>
      </c>
      <c r="D60" s="56"/>
      <c r="E60" s="38" t="str">
        <f>HYPERLINK("https://www.google.ru/search?q=L47310900&amp;newwindow=1&amp;tbm=isch","Еще фото")</f>
        <v>Еще фото</v>
      </c>
      <c r="F60" s="13"/>
      <c r="G60" s="11" t="s">
        <v>26</v>
      </c>
      <c r="H60" s="11" t="s">
        <v>27</v>
      </c>
      <c r="I60" s="14" t="s">
        <v>69</v>
      </c>
      <c r="J60" s="14" t="s">
        <v>29</v>
      </c>
      <c r="K60" s="15" t="s">
        <v>30</v>
      </c>
      <c r="L60" s="54" t="s">
        <v>155</v>
      </c>
      <c r="M60" s="14" t="s">
        <v>71</v>
      </c>
      <c r="N60" s="14" t="s">
        <v>43</v>
      </c>
      <c r="O60" s="14"/>
      <c r="P60" s="15" t="s">
        <v>156</v>
      </c>
      <c r="Q60" s="16">
        <v>21499</v>
      </c>
      <c r="R60" s="17">
        <v>40</v>
      </c>
      <c r="S60" s="18">
        <v>14834.309999999998</v>
      </c>
      <c r="T60" s="19" t="s">
        <v>34</v>
      </c>
      <c r="U60" s="20" t="s">
        <v>36</v>
      </c>
      <c r="V60" s="21">
        <v>36</v>
      </c>
      <c r="W60" s="21">
        <v>1</v>
      </c>
      <c r="X60" s="22"/>
    </row>
    <row r="61" spans="1:24" s="1" customFormat="1" ht="35" customHeight="1" x14ac:dyDescent="0.3">
      <c r="A61" s="23" t="s">
        <v>23</v>
      </c>
      <c r="B61" s="23" t="s">
        <v>153</v>
      </c>
      <c r="C61" s="12" t="s">
        <v>154</v>
      </c>
      <c r="D61" s="57"/>
      <c r="E61" s="38" t="str">
        <f>HYPERLINK("https://www.google.ru/search?q=L47310900&amp;newwindow=1&amp;tbm=isch","Еще фото")</f>
        <v>Еще фото</v>
      </c>
      <c r="F61" s="13"/>
      <c r="G61" s="23" t="s">
        <v>26</v>
      </c>
      <c r="H61" s="23" t="s">
        <v>27</v>
      </c>
      <c r="I61" s="23" t="s">
        <v>69</v>
      </c>
      <c r="J61" s="14" t="s">
        <v>29</v>
      </c>
      <c r="K61" s="15" t="s">
        <v>30</v>
      </c>
      <c r="L61" s="59"/>
      <c r="M61" s="14" t="s">
        <v>71</v>
      </c>
      <c r="N61" s="14" t="s">
        <v>43</v>
      </c>
      <c r="O61" s="14"/>
      <c r="P61" s="15" t="s">
        <v>156</v>
      </c>
      <c r="Q61" s="16">
        <v>21499</v>
      </c>
      <c r="R61" s="17">
        <v>40</v>
      </c>
      <c r="S61" s="18">
        <v>14834.309999999998</v>
      </c>
      <c r="T61" s="19" t="s">
        <v>34</v>
      </c>
      <c r="U61" s="20" t="s">
        <v>49</v>
      </c>
      <c r="V61" s="21">
        <v>35</v>
      </c>
      <c r="W61" s="21">
        <v>2</v>
      </c>
      <c r="X61" s="22"/>
    </row>
    <row r="62" spans="1:24" s="1" customFormat="1" ht="37.049999999999997" customHeight="1" x14ac:dyDescent="0.3">
      <c r="A62" s="23" t="s">
        <v>23</v>
      </c>
      <c r="B62" s="23" t="s">
        <v>153</v>
      </c>
      <c r="C62" s="12" t="s">
        <v>154</v>
      </c>
      <c r="D62" s="58"/>
      <c r="E62" s="38" t="str">
        <f>HYPERLINK("https://www.google.ru/search?q=L47310900&amp;newwindow=1&amp;tbm=isch","Еще фото")</f>
        <v>Еще фото</v>
      </c>
      <c r="F62" s="13"/>
      <c r="G62" s="23" t="s">
        <v>26</v>
      </c>
      <c r="H62" s="23" t="s">
        <v>27</v>
      </c>
      <c r="I62" s="23" t="s">
        <v>69</v>
      </c>
      <c r="J62" s="14" t="s">
        <v>29</v>
      </c>
      <c r="K62" s="15" t="s">
        <v>30</v>
      </c>
      <c r="L62" s="55"/>
      <c r="M62" s="14" t="s">
        <v>71</v>
      </c>
      <c r="N62" s="14" t="s">
        <v>43</v>
      </c>
      <c r="O62" s="14"/>
      <c r="P62" s="15" t="s">
        <v>156</v>
      </c>
      <c r="Q62" s="16">
        <v>21499</v>
      </c>
      <c r="R62" s="17">
        <v>40</v>
      </c>
      <c r="S62" s="18">
        <v>14834.309999999998</v>
      </c>
      <c r="T62" s="19" t="s">
        <v>34</v>
      </c>
      <c r="U62" s="20" t="s">
        <v>55</v>
      </c>
      <c r="V62" s="21">
        <v>37</v>
      </c>
      <c r="W62" s="21">
        <v>3</v>
      </c>
      <c r="X62" s="22"/>
    </row>
    <row r="63" spans="1:24" s="1" customFormat="1" ht="52.05" customHeight="1" x14ac:dyDescent="0.3">
      <c r="A63" s="11" t="s">
        <v>23</v>
      </c>
      <c r="B63" s="11" t="s">
        <v>145</v>
      </c>
      <c r="C63" s="12" t="s">
        <v>157</v>
      </c>
      <c r="D63" s="52"/>
      <c r="E63" s="38" t="str">
        <f>HYPERLINK("https://www.google.ru/search?q=L47744700&amp;newwindow=1&amp;tbm=isch","Еще фото")</f>
        <v>Еще фото</v>
      </c>
      <c r="F63" s="13"/>
      <c r="G63" s="11" t="s">
        <v>78</v>
      </c>
      <c r="H63" s="11" t="s">
        <v>27</v>
      </c>
      <c r="I63" s="14" t="s">
        <v>69</v>
      </c>
      <c r="J63" s="14" t="s">
        <v>123</v>
      </c>
      <c r="K63" s="15" t="s">
        <v>30</v>
      </c>
      <c r="L63" s="54" t="s">
        <v>158</v>
      </c>
      <c r="M63" s="14"/>
      <c r="N63" s="14" t="s">
        <v>159</v>
      </c>
      <c r="O63" s="14"/>
      <c r="P63" s="15" t="s">
        <v>44</v>
      </c>
      <c r="Q63" s="16">
        <v>25599</v>
      </c>
      <c r="R63" s="17">
        <v>40</v>
      </c>
      <c r="S63" s="18">
        <v>17663.309999999998</v>
      </c>
      <c r="T63" s="19" t="s">
        <v>34</v>
      </c>
      <c r="U63" s="20" t="s">
        <v>74</v>
      </c>
      <c r="V63" s="25">
        <v>38.5</v>
      </c>
      <c r="W63" s="21">
        <v>1</v>
      </c>
      <c r="X63" s="22"/>
    </row>
    <row r="64" spans="1:24" s="1" customFormat="1" ht="61.05" customHeight="1" x14ac:dyDescent="0.3">
      <c r="A64" s="23" t="s">
        <v>23</v>
      </c>
      <c r="B64" s="23" t="s">
        <v>145</v>
      </c>
      <c r="C64" s="12" t="s">
        <v>157</v>
      </c>
      <c r="D64" s="53"/>
      <c r="E64" s="38" t="str">
        <f>HYPERLINK("https://www.google.ru/search?q=L47744700&amp;newwindow=1&amp;tbm=isch","Еще фото")</f>
        <v>Еще фото</v>
      </c>
      <c r="F64" s="13"/>
      <c r="G64" s="23" t="s">
        <v>78</v>
      </c>
      <c r="H64" s="23" t="s">
        <v>27</v>
      </c>
      <c r="I64" s="23" t="s">
        <v>69</v>
      </c>
      <c r="J64" s="14" t="s">
        <v>123</v>
      </c>
      <c r="K64" s="15" t="s">
        <v>30</v>
      </c>
      <c r="L64" s="55"/>
      <c r="M64" s="14"/>
      <c r="N64" s="14" t="s">
        <v>159</v>
      </c>
      <c r="O64" s="14"/>
      <c r="P64" s="15" t="s">
        <v>44</v>
      </c>
      <c r="Q64" s="16">
        <v>25599</v>
      </c>
      <c r="R64" s="17">
        <v>40</v>
      </c>
      <c r="S64" s="18">
        <v>17663.309999999998</v>
      </c>
      <c r="T64" s="19" t="s">
        <v>34</v>
      </c>
      <c r="U64" s="20" t="s">
        <v>75</v>
      </c>
      <c r="V64" s="21">
        <v>40</v>
      </c>
      <c r="W64" s="21">
        <v>1</v>
      </c>
      <c r="X64" s="22"/>
    </row>
    <row r="65" spans="1:24" s="1" customFormat="1" ht="52.05" customHeight="1" x14ac:dyDescent="0.3">
      <c r="A65" s="11" t="s">
        <v>23</v>
      </c>
      <c r="B65" s="11" t="s">
        <v>160</v>
      </c>
      <c r="C65" s="12" t="s">
        <v>161</v>
      </c>
      <c r="D65" s="52"/>
      <c r="E65" s="38" t="str">
        <f>HYPERLINK("https://www.google.ru/search?q=L47760400&amp;newwindow=1&amp;tbm=isch","Еще фото")</f>
        <v>Еще фото</v>
      </c>
      <c r="F65" s="13"/>
      <c r="G65" s="11" t="s">
        <v>78</v>
      </c>
      <c r="H65" s="11" t="s">
        <v>27</v>
      </c>
      <c r="I65" s="14" t="s">
        <v>69</v>
      </c>
      <c r="J65" s="14" t="s">
        <v>29</v>
      </c>
      <c r="K65" s="15" t="s">
        <v>41</v>
      </c>
      <c r="L65" s="54" t="s">
        <v>162</v>
      </c>
      <c r="M65" s="14" t="s">
        <v>71</v>
      </c>
      <c r="N65" s="14" t="s">
        <v>32</v>
      </c>
      <c r="O65" s="14"/>
      <c r="P65" s="15" t="s">
        <v>81</v>
      </c>
      <c r="Q65" s="16">
        <v>26399</v>
      </c>
      <c r="R65" s="17">
        <v>40</v>
      </c>
      <c r="S65" s="18">
        <v>18215.309999999998</v>
      </c>
      <c r="T65" s="19" t="s">
        <v>34</v>
      </c>
      <c r="U65" s="20" t="s">
        <v>45</v>
      </c>
      <c r="V65" s="25">
        <v>42.5</v>
      </c>
      <c r="W65" s="21">
        <v>1</v>
      </c>
      <c r="X65" s="22"/>
    </row>
    <row r="66" spans="1:24" s="1" customFormat="1" ht="61.05" customHeight="1" x14ac:dyDescent="0.3">
      <c r="A66" s="23" t="s">
        <v>23</v>
      </c>
      <c r="B66" s="23" t="s">
        <v>160</v>
      </c>
      <c r="C66" s="12" t="s">
        <v>161</v>
      </c>
      <c r="D66" s="53"/>
      <c r="E66" s="38" t="str">
        <f>HYPERLINK("https://www.google.ru/search?q=L47760400&amp;newwindow=1&amp;tbm=isch","Еще фото")</f>
        <v>Еще фото</v>
      </c>
      <c r="F66" s="13"/>
      <c r="G66" s="23" t="s">
        <v>78</v>
      </c>
      <c r="H66" s="23" t="s">
        <v>27</v>
      </c>
      <c r="I66" s="23" t="s">
        <v>69</v>
      </c>
      <c r="J66" s="14" t="s">
        <v>29</v>
      </c>
      <c r="K66" s="15" t="s">
        <v>41</v>
      </c>
      <c r="L66" s="55"/>
      <c r="M66" s="14" t="s">
        <v>71</v>
      </c>
      <c r="N66" s="14" t="s">
        <v>32</v>
      </c>
      <c r="O66" s="14"/>
      <c r="P66" s="15" t="s">
        <v>81</v>
      </c>
      <c r="Q66" s="16">
        <v>26399</v>
      </c>
      <c r="R66" s="17">
        <v>40</v>
      </c>
      <c r="S66" s="18">
        <v>18215.309999999998</v>
      </c>
      <c r="T66" s="19" t="s">
        <v>34</v>
      </c>
      <c r="U66" s="20" t="s">
        <v>63</v>
      </c>
      <c r="V66" s="21">
        <v>43</v>
      </c>
      <c r="W66" s="21">
        <v>1</v>
      </c>
      <c r="X66" s="22"/>
    </row>
    <row r="67" spans="1:24" s="1" customFormat="1" ht="17" customHeight="1" x14ac:dyDescent="0.3">
      <c r="A67" s="11" t="s">
        <v>23</v>
      </c>
      <c r="B67" s="11" t="s">
        <v>163</v>
      </c>
      <c r="C67" s="12" t="s">
        <v>164</v>
      </c>
      <c r="D67" s="56"/>
      <c r="E67" s="38" t="str">
        <f t="shared" ref="E67:E72" si="2">HYPERLINK("https://www.google.ru/search?q=L47854000&amp;newwindow=1&amp;tbm=isch","Еще фото")</f>
        <v>Еще фото</v>
      </c>
      <c r="F67" s="13" t="s">
        <v>39</v>
      </c>
      <c r="G67" s="11" t="s">
        <v>78</v>
      </c>
      <c r="H67" s="11" t="s">
        <v>27</v>
      </c>
      <c r="I67" s="14" t="s">
        <v>69</v>
      </c>
      <c r="J67" s="14" t="s">
        <v>29</v>
      </c>
      <c r="K67" s="15" t="s">
        <v>41</v>
      </c>
      <c r="L67" s="54" t="s">
        <v>165</v>
      </c>
      <c r="M67" s="14"/>
      <c r="N67" s="14" t="s">
        <v>166</v>
      </c>
      <c r="O67" s="14"/>
      <c r="P67" s="15" t="s">
        <v>99</v>
      </c>
      <c r="Q67" s="16">
        <v>22699</v>
      </c>
      <c r="R67" s="17">
        <v>40</v>
      </c>
      <c r="S67" s="18">
        <v>15662.309999999998</v>
      </c>
      <c r="T67" s="19" t="s">
        <v>34</v>
      </c>
      <c r="U67" s="20" t="s">
        <v>107</v>
      </c>
      <c r="V67" s="21">
        <v>42</v>
      </c>
      <c r="W67" s="21">
        <v>4</v>
      </c>
      <c r="X67" s="22"/>
    </row>
    <row r="68" spans="1:24" s="1" customFormat="1" ht="17" customHeight="1" x14ac:dyDescent="0.3">
      <c r="A68" s="23" t="s">
        <v>23</v>
      </c>
      <c r="B68" s="23" t="s">
        <v>163</v>
      </c>
      <c r="C68" s="12" t="s">
        <v>164</v>
      </c>
      <c r="D68" s="57"/>
      <c r="E68" s="38" t="str">
        <f t="shared" si="2"/>
        <v>Еще фото</v>
      </c>
      <c r="F68" s="13" t="s">
        <v>39</v>
      </c>
      <c r="G68" s="23" t="s">
        <v>78</v>
      </c>
      <c r="H68" s="23" t="s">
        <v>27</v>
      </c>
      <c r="I68" s="23" t="s">
        <v>69</v>
      </c>
      <c r="J68" s="14" t="s">
        <v>29</v>
      </c>
      <c r="K68" s="15" t="s">
        <v>41</v>
      </c>
      <c r="L68" s="59"/>
      <c r="M68" s="14"/>
      <c r="N68" s="14" t="s">
        <v>166</v>
      </c>
      <c r="O68" s="14"/>
      <c r="P68" s="15" t="s">
        <v>99</v>
      </c>
      <c r="Q68" s="16">
        <v>22699</v>
      </c>
      <c r="R68" s="17">
        <v>40</v>
      </c>
      <c r="S68" s="18">
        <v>15662.309999999998</v>
      </c>
      <c r="T68" s="19" t="s">
        <v>34</v>
      </c>
      <c r="U68" s="20" t="s">
        <v>45</v>
      </c>
      <c r="V68" s="25">
        <v>42.5</v>
      </c>
      <c r="W68" s="21">
        <v>7</v>
      </c>
      <c r="X68" s="22"/>
    </row>
    <row r="69" spans="1:24" s="1" customFormat="1" ht="17" customHeight="1" x14ac:dyDescent="0.3">
      <c r="A69" s="23" t="s">
        <v>23</v>
      </c>
      <c r="B69" s="23" t="s">
        <v>163</v>
      </c>
      <c r="C69" s="12" t="s">
        <v>164</v>
      </c>
      <c r="D69" s="57"/>
      <c r="E69" s="38" t="str">
        <f t="shared" si="2"/>
        <v>Еще фото</v>
      </c>
      <c r="F69" s="13" t="s">
        <v>39</v>
      </c>
      <c r="G69" s="23" t="s">
        <v>78</v>
      </c>
      <c r="H69" s="23" t="s">
        <v>27</v>
      </c>
      <c r="I69" s="23" t="s">
        <v>69</v>
      </c>
      <c r="J69" s="14" t="s">
        <v>29</v>
      </c>
      <c r="K69" s="15" t="s">
        <v>41</v>
      </c>
      <c r="L69" s="59"/>
      <c r="M69" s="14"/>
      <c r="N69" s="14" t="s">
        <v>166</v>
      </c>
      <c r="O69" s="14"/>
      <c r="P69" s="15" t="s">
        <v>99</v>
      </c>
      <c r="Q69" s="16">
        <v>22699</v>
      </c>
      <c r="R69" s="17">
        <v>40</v>
      </c>
      <c r="S69" s="18">
        <v>15662.309999999998</v>
      </c>
      <c r="T69" s="19" t="s">
        <v>34</v>
      </c>
      <c r="U69" s="20" t="s">
        <v>63</v>
      </c>
      <c r="V69" s="21">
        <v>43</v>
      </c>
      <c r="W69" s="21">
        <v>3</v>
      </c>
      <c r="X69" s="22"/>
    </row>
    <row r="70" spans="1:24" s="1" customFormat="1" ht="17" customHeight="1" x14ac:dyDescent="0.3">
      <c r="A70" s="23" t="s">
        <v>23</v>
      </c>
      <c r="B70" s="23" t="s">
        <v>163</v>
      </c>
      <c r="C70" s="12" t="s">
        <v>164</v>
      </c>
      <c r="D70" s="57"/>
      <c r="E70" s="38" t="str">
        <f t="shared" si="2"/>
        <v>Еще фото</v>
      </c>
      <c r="F70" s="13" t="s">
        <v>39</v>
      </c>
      <c r="G70" s="23" t="s">
        <v>78</v>
      </c>
      <c r="H70" s="23" t="s">
        <v>27</v>
      </c>
      <c r="I70" s="23" t="s">
        <v>69</v>
      </c>
      <c r="J70" s="14" t="s">
        <v>29</v>
      </c>
      <c r="K70" s="15" t="s">
        <v>41</v>
      </c>
      <c r="L70" s="59"/>
      <c r="M70" s="14"/>
      <c r="N70" s="14" t="s">
        <v>166</v>
      </c>
      <c r="O70" s="14"/>
      <c r="P70" s="15" t="s">
        <v>99</v>
      </c>
      <c r="Q70" s="16">
        <v>22699</v>
      </c>
      <c r="R70" s="17">
        <v>40</v>
      </c>
      <c r="S70" s="18">
        <v>15662.309999999998</v>
      </c>
      <c r="T70" s="19" t="s">
        <v>34</v>
      </c>
      <c r="U70" s="20" t="s">
        <v>64</v>
      </c>
      <c r="V70" s="21">
        <v>44</v>
      </c>
      <c r="W70" s="21">
        <v>3</v>
      </c>
      <c r="X70" s="22"/>
    </row>
    <row r="71" spans="1:24" s="1" customFormat="1" ht="17" customHeight="1" x14ac:dyDescent="0.3">
      <c r="A71" s="23" t="s">
        <v>23</v>
      </c>
      <c r="B71" s="23" t="s">
        <v>163</v>
      </c>
      <c r="C71" s="12" t="s">
        <v>164</v>
      </c>
      <c r="D71" s="57"/>
      <c r="E71" s="38" t="str">
        <f t="shared" si="2"/>
        <v>Еще фото</v>
      </c>
      <c r="F71" s="13" t="s">
        <v>39</v>
      </c>
      <c r="G71" s="23" t="s">
        <v>78</v>
      </c>
      <c r="H71" s="23" t="s">
        <v>27</v>
      </c>
      <c r="I71" s="23" t="s">
        <v>69</v>
      </c>
      <c r="J71" s="14" t="s">
        <v>29</v>
      </c>
      <c r="K71" s="15" t="s">
        <v>41</v>
      </c>
      <c r="L71" s="59"/>
      <c r="M71" s="14"/>
      <c r="N71" s="14" t="s">
        <v>166</v>
      </c>
      <c r="O71" s="14"/>
      <c r="P71" s="15" t="s">
        <v>99</v>
      </c>
      <c r="Q71" s="16">
        <v>22699</v>
      </c>
      <c r="R71" s="17">
        <v>40</v>
      </c>
      <c r="S71" s="18">
        <v>15662.309999999998</v>
      </c>
      <c r="T71" s="19" t="s">
        <v>34</v>
      </c>
      <c r="U71" s="20" t="s">
        <v>65</v>
      </c>
      <c r="V71" s="25">
        <v>44.5</v>
      </c>
      <c r="W71" s="21">
        <v>5</v>
      </c>
      <c r="X71" s="22"/>
    </row>
    <row r="72" spans="1:24" s="1" customFormat="1" ht="22.05" customHeight="1" x14ac:dyDescent="0.3">
      <c r="A72" s="23" t="s">
        <v>23</v>
      </c>
      <c r="B72" s="23" t="s">
        <v>163</v>
      </c>
      <c r="C72" s="12" t="s">
        <v>164</v>
      </c>
      <c r="D72" s="58"/>
      <c r="E72" s="38" t="str">
        <f t="shared" si="2"/>
        <v>Еще фото</v>
      </c>
      <c r="F72" s="13" t="s">
        <v>39</v>
      </c>
      <c r="G72" s="23" t="s">
        <v>78</v>
      </c>
      <c r="H72" s="23" t="s">
        <v>27</v>
      </c>
      <c r="I72" s="23" t="s">
        <v>69</v>
      </c>
      <c r="J72" s="14" t="s">
        <v>29</v>
      </c>
      <c r="K72" s="15" t="s">
        <v>41</v>
      </c>
      <c r="L72" s="55"/>
      <c r="M72" s="14"/>
      <c r="N72" s="14" t="s">
        <v>166</v>
      </c>
      <c r="O72" s="14"/>
      <c r="P72" s="15" t="s">
        <v>99</v>
      </c>
      <c r="Q72" s="16">
        <v>22699</v>
      </c>
      <c r="R72" s="17">
        <v>40</v>
      </c>
      <c r="S72" s="18">
        <v>15662.309999999998</v>
      </c>
      <c r="T72" s="19" t="s">
        <v>34</v>
      </c>
      <c r="U72" s="20" t="s">
        <v>66</v>
      </c>
      <c r="V72" s="21">
        <v>45</v>
      </c>
      <c r="W72" s="21">
        <v>8</v>
      </c>
      <c r="X72" s="22"/>
    </row>
    <row r="73" spans="1:24" s="1" customFormat="1" ht="11" customHeight="1" x14ac:dyDescent="0.3">
      <c r="A73" s="11" t="s">
        <v>23</v>
      </c>
      <c r="B73" s="11" t="s">
        <v>167</v>
      </c>
      <c r="C73" s="12" t="s">
        <v>168</v>
      </c>
      <c r="D73" s="56"/>
      <c r="E73" s="38" t="str">
        <f t="shared" ref="E73:E85" si="3">HYPERLINK("https://www.google.ru/search?q=L47874400&amp;newwindow=1&amp;tbm=isch","Еще фото")</f>
        <v>Еще фото</v>
      </c>
      <c r="F73" s="28" t="s">
        <v>139</v>
      </c>
      <c r="G73" s="11" t="s">
        <v>78</v>
      </c>
      <c r="H73" s="11" t="s">
        <v>27</v>
      </c>
      <c r="I73" s="14" t="s">
        <v>69</v>
      </c>
      <c r="J73" s="14" t="s">
        <v>79</v>
      </c>
      <c r="K73" s="15" t="s">
        <v>169</v>
      </c>
      <c r="L73" s="54" t="s">
        <v>170</v>
      </c>
      <c r="M73" s="14"/>
      <c r="N73" s="14" t="s">
        <v>43</v>
      </c>
      <c r="O73" s="14"/>
      <c r="P73" s="15" t="s">
        <v>171</v>
      </c>
      <c r="Q73" s="16">
        <v>21099</v>
      </c>
      <c r="R73" s="17">
        <v>40</v>
      </c>
      <c r="S73" s="18">
        <v>14558.309999999998</v>
      </c>
      <c r="T73" s="19" t="s">
        <v>34</v>
      </c>
      <c r="U73" s="20" t="s">
        <v>74</v>
      </c>
      <c r="V73" s="25">
        <v>38.5</v>
      </c>
      <c r="W73" s="21">
        <v>1</v>
      </c>
      <c r="X73" s="22"/>
    </row>
    <row r="74" spans="1:24" s="1" customFormat="1" ht="11" customHeight="1" x14ac:dyDescent="0.3">
      <c r="A74" s="23" t="s">
        <v>23</v>
      </c>
      <c r="B74" s="23" t="s">
        <v>167</v>
      </c>
      <c r="C74" s="12" t="s">
        <v>168</v>
      </c>
      <c r="D74" s="57"/>
      <c r="E74" s="38" t="str">
        <f t="shared" si="3"/>
        <v>Еще фото</v>
      </c>
      <c r="F74" s="28" t="s">
        <v>139</v>
      </c>
      <c r="G74" s="23" t="s">
        <v>78</v>
      </c>
      <c r="H74" s="23" t="s">
        <v>27</v>
      </c>
      <c r="I74" s="23" t="s">
        <v>69</v>
      </c>
      <c r="J74" s="14" t="s">
        <v>79</v>
      </c>
      <c r="K74" s="15" t="s">
        <v>169</v>
      </c>
      <c r="L74" s="59"/>
      <c r="M74" s="14"/>
      <c r="N74" s="14" t="s">
        <v>43</v>
      </c>
      <c r="O74" s="14"/>
      <c r="P74" s="15" t="s">
        <v>171</v>
      </c>
      <c r="Q74" s="16">
        <v>21099</v>
      </c>
      <c r="R74" s="17">
        <v>40</v>
      </c>
      <c r="S74" s="18">
        <v>14558.309999999998</v>
      </c>
      <c r="T74" s="19" t="s">
        <v>34</v>
      </c>
      <c r="U74" s="20" t="s">
        <v>57</v>
      </c>
      <c r="V74" s="21">
        <v>39</v>
      </c>
      <c r="W74" s="21">
        <v>1</v>
      </c>
      <c r="X74" s="22"/>
    </row>
    <row r="75" spans="1:24" s="1" customFormat="1" ht="11" customHeight="1" x14ac:dyDescent="0.3">
      <c r="A75" s="23" t="s">
        <v>23</v>
      </c>
      <c r="B75" s="23" t="s">
        <v>167</v>
      </c>
      <c r="C75" s="12" t="s">
        <v>168</v>
      </c>
      <c r="D75" s="57"/>
      <c r="E75" s="38" t="str">
        <f t="shared" si="3"/>
        <v>Еще фото</v>
      </c>
      <c r="F75" s="28" t="s">
        <v>139</v>
      </c>
      <c r="G75" s="23" t="s">
        <v>78</v>
      </c>
      <c r="H75" s="23" t="s">
        <v>27</v>
      </c>
      <c r="I75" s="23" t="s">
        <v>69</v>
      </c>
      <c r="J75" s="14" t="s">
        <v>79</v>
      </c>
      <c r="K75" s="15" t="s">
        <v>169</v>
      </c>
      <c r="L75" s="59"/>
      <c r="M75" s="14"/>
      <c r="N75" s="14" t="s">
        <v>43</v>
      </c>
      <c r="O75" s="14"/>
      <c r="P75" s="15" t="s">
        <v>171</v>
      </c>
      <c r="Q75" s="16">
        <v>21099</v>
      </c>
      <c r="R75" s="17">
        <v>40</v>
      </c>
      <c r="S75" s="18">
        <v>14558.309999999998</v>
      </c>
      <c r="T75" s="19" t="s">
        <v>34</v>
      </c>
      <c r="U75" s="20" t="s">
        <v>75</v>
      </c>
      <c r="V75" s="21">
        <v>40</v>
      </c>
      <c r="W75" s="21">
        <v>1</v>
      </c>
      <c r="X75" s="22"/>
    </row>
    <row r="76" spans="1:24" s="1" customFormat="1" ht="11" customHeight="1" x14ac:dyDescent="0.3">
      <c r="A76" s="23" t="s">
        <v>23</v>
      </c>
      <c r="B76" s="23" t="s">
        <v>167</v>
      </c>
      <c r="C76" s="12" t="s">
        <v>168</v>
      </c>
      <c r="D76" s="57"/>
      <c r="E76" s="38" t="str">
        <f t="shared" si="3"/>
        <v>Еще фото</v>
      </c>
      <c r="F76" s="28" t="s">
        <v>139</v>
      </c>
      <c r="G76" s="23" t="s">
        <v>78</v>
      </c>
      <c r="H76" s="23" t="s">
        <v>27</v>
      </c>
      <c r="I76" s="23" t="s">
        <v>69</v>
      </c>
      <c r="J76" s="14" t="s">
        <v>79</v>
      </c>
      <c r="K76" s="15" t="s">
        <v>169</v>
      </c>
      <c r="L76" s="59"/>
      <c r="M76" s="14"/>
      <c r="N76" s="14" t="s">
        <v>43</v>
      </c>
      <c r="O76" s="14"/>
      <c r="P76" s="15" t="s">
        <v>171</v>
      </c>
      <c r="Q76" s="16">
        <v>21099</v>
      </c>
      <c r="R76" s="17">
        <v>40</v>
      </c>
      <c r="S76" s="18">
        <v>14558.309999999998</v>
      </c>
      <c r="T76" s="19" t="s">
        <v>34</v>
      </c>
      <c r="U76" s="20" t="s">
        <v>58</v>
      </c>
      <c r="V76" s="25">
        <v>40.5</v>
      </c>
      <c r="W76" s="21">
        <v>2</v>
      </c>
      <c r="X76" s="22"/>
    </row>
    <row r="77" spans="1:24" s="1" customFormat="1" ht="11" customHeight="1" x14ac:dyDescent="0.3">
      <c r="A77" s="23" t="s">
        <v>23</v>
      </c>
      <c r="B77" s="23" t="s">
        <v>167</v>
      </c>
      <c r="C77" s="12" t="s">
        <v>168</v>
      </c>
      <c r="D77" s="57"/>
      <c r="E77" s="38" t="str">
        <f t="shared" si="3"/>
        <v>Еще фото</v>
      </c>
      <c r="F77" s="28" t="s">
        <v>139</v>
      </c>
      <c r="G77" s="23" t="s">
        <v>78</v>
      </c>
      <c r="H77" s="23" t="s">
        <v>27</v>
      </c>
      <c r="I77" s="23" t="s">
        <v>69</v>
      </c>
      <c r="J77" s="14" t="s">
        <v>79</v>
      </c>
      <c r="K77" s="15" t="s">
        <v>169</v>
      </c>
      <c r="L77" s="59"/>
      <c r="M77" s="14"/>
      <c r="N77" s="14" t="s">
        <v>43</v>
      </c>
      <c r="O77" s="14"/>
      <c r="P77" s="15" t="s">
        <v>171</v>
      </c>
      <c r="Q77" s="16">
        <v>21099</v>
      </c>
      <c r="R77" s="17">
        <v>40</v>
      </c>
      <c r="S77" s="18">
        <v>14558.309999999998</v>
      </c>
      <c r="T77" s="19" t="s">
        <v>34</v>
      </c>
      <c r="U77" s="20" t="s">
        <v>136</v>
      </c>
      <c r="V77" s="21">
        <v>41</v>
      </c>
      <c r="W77" s="21">
        <v>3</v>
      </c>
      <c r="X77" s="22"/>
    </row>
    <row r="78" spans="1:24" s="1" customFormat="1" ht="11" customHeight="1" x14ac:dyDescent="0.3">
      <c r="A78" s="23" t="s">
        <v>23</v>
      </c>
      <c r="B78" s="23" t="s">
        <v>167</v>
      </c>
      <c r="C78" s="12" t="s">
        <v>168</v>
      </c>
      <c r="D78" s="57"/>
      <c r="E78" s="38" t="str">
        <f t="shared" si="3"/>
        <v>Еще фото</v>
      </c>
      <c r="F78" s="28" t="s">
        <v>139</v>
      </c>
      <c r="G78" s="23" t="s">
        <v>78</v>
      </c>
      <c r="H78" s="23" t="s">
        <v>27</v>
      </c>
      <c r="I78" s="23" t="s">
        <v>69</v>
      </c>
      <c r="J78" s="14" t="s">
        <v>79</v>
      </c>
      <c r="K78" s="15" t="s">
        <v>169</v>
      </c>
      <c r="L78" s="59"/>
      <c r="M78" s="14"/>
      <c r="N78" s="14" t="s">
        <v>43</v>
      </c>
      <c r="O78" s="14"/>
      <c r="P78" s="15" t="s">
        <v>171</v>
      </c>
      <c r="Q78" s="16">
        <v>21099</v>
      </c>
      <c r="R78" s="17">
        <v>40</v>
      </c>
      <c r="S78" s="18">
        <v>14558.309999999998</v>
      </c>
      <c r="T78" s="19" t="s">
        <v>34</v>
      </c>
      <c r="U78" s="20" t="s">
        <v>107</v>
      </c>
      <c r="V78" s="21">
        <v>42</v>
      </c>
      <c r="W78" s="21">
        <v>5</v>
      </c>
      <c r="X78" s="22"/>
    </row>
    <row r="79" spans="1:24" s="1" customFormat="1" ht="11" customHeight="1" x14ac:dyDescent="0.3">
      <c r="A79" s="23" t="s">
        <v>23</v>
      </c>
      <c r="B79" s="23" t="s">
        <v>167</v>
      </c>
      <c r="C79" s="12" t="s">
        <v>168</v>
      </c>
      <c r="D79" s="57"/>
      <c r="E79" s="38" t="str">
        <f t="shared" si="3"/>
        <v>Еще фото</v>
      </c>
      <c r="F79" s="28" t="s">
        <v>139</v>
      </c>
      <c r="G79" s="23" t="s">
        <v>78</v>
      </c>
      <c r="H79" s="23" t="s">
        <v>27</v>
      </c>
      <c r="I79" s="23" t="s">
        <v>69</v>
      </c>
      <c r="J79" s="14" t="s">
        <v>79</v>
      </c>
      <c r="K79" s="15" t="s">
        <v>169</v>
      </c>
      <c r="L79" s="59"/>
      <c r="M79" s="14"/>
      <c r="N79" s="14" t="s">
        <v>43</v>
      </c>
      <c r="O79" s="14"/>
      <c r="P79" s="15" t="s">
        <v>171</v>
      </c>
      <c r="Q79" s="16">
        <v>21099</v>
      </c>
      <c r="R79" s="17">
        <v>40</v>
      </c>
      <c r="S79" s="18">
        <v>14558.309999999998</v>
      </c>
      <c r="T79" s="19" t="s">
        <v>34</v>
      </c>
      <c r="U79" s="20" t="s">
        <v>45</v>
      </c>
      <c r="V79" s="25">
        <v>42.5</v>
      </c>
      <c r="W79" s="21">
        <v>7</v>
      </c>
      <c r="X79" s="22"/>
    </row>
    <row r="80" spans="1:24" s="1" customFormat="1" ht="11" customHeight="1" x14ac:dyDescent="0.3">
      <c r="A80" s="23" t="s">
        <v>23</v>
      </c>
      <c r="B80" s="23" t="s">
        <v>167</v>
      </c>
      <c r="C80" s="12" t="s">
        <v>168</v>
      </c>
      <c r="D80" s="57"/>
      <c r="E80" s="38" t="str">
        <f t="shared" si="3"/>
        <v>Еще фото</v>
      </c>
      <c r="F80" s="28" t="s">
        <v>139</v>
      </c>
      <c r="G80" s="23" t="s">
        <v>78</v>
      </c>
      <c r="H80" s="23" t="s">
        <v>27</v>
      </c>
      <c r="I80" s="23" t="s">
        <v>69</v>
      </c>
      <c r="J80" s="14" t="s">
        <v>79</v>
      </c>
      <c r="K80" s="15" t="s">
        <v>169</v>
      </c>
      <c r="L80" s="59"/>
      <c r="M80" s="14"/>
      <c r="N80" s="14" t="s">
        <v>43</v>
      </c>
      <c r="O80" s="14"/>
      <c r="P80" s="15" t="s">
        <v>171</v>
      </c>
      <c r="Q80" s="16">
        <v>21099</v>
      </c>
      <c r="R80" s="17">
        <v>40</v>
      </c>
      <c r="S80" s="18">
        <v>14558.309999999998</v>
      </c>
      <c r="T80" s="19" t="s">
        <v>34</v>
      </c>
      <c r="U80" s="20" t="s">
        <v>63</v>
      </c>
      <c r="V80" s="21">
        <v>43</v>
      </c>
      <c r="W80" s="21">
        <v>8</v>
      </c>
      <c r="X80" s="22"/>
    </row>
    <row r="81" spans="1:24" s="1" customFormat="1" ht="11" customHeight="1" x14ac:dyDescent="0.3">
      <c r="A81" s="23" t="s">
        <v>23</v>
      </c>
      <c r="B81" s="23" t="s">
        <v>167</v>
      </c>
      <c r="C81" s="12" t="s">
        <v>168</v>
      </c>
      <c r="D81" s="57"/>
      <c r="E81" s="38" t="str">
        <f t="shared" si="3"/>
        <v>Еще фото</v>
      </c>
      <c r="F81" s="28" t="s">
        <v>139</v>
      </c>
      <c r="G81" s="23" t="s">
        <v>78</v>
      </c>
      <c r="H81" s="23" t="s">
        <v>27</v>
      </c>
      <c r="I81" s="23" t="s">
        <v>69</v>
      </c>
      <c r="J81" s="14" t="s">
        <v>79</v>
      </c>
      <c r="K81" s="15" t="s">
        <v>169</v>
      </c>
      <c r="L81" s="59"/>
      <c r="M81" s="14"/>
      <c r="N81" s="14" t="s">
        <v>43</v>
      </c>
      <c r="O81" s="14"/>
      <c r="P81" s="15" t="s">
        <v>171</v>
      </c>
      <c r="Q81" s="16">
        <v>21099</v>
      </c>
      <c r="R81" s="17">
        <v>40</v>
      </c>
      <c r="S81" s="18">
        <v>14558.309999999998</v>
      </c>
      <c r="T81" s="19" t="s">
        <v>34</v>
      </c>
      <c r="U81" s="20" t="s">
        <v>64</v>
      </c>
      <c r="V81" s="21">
        <v>44</v>
      </c>
      <c r="W81" s="21">
        <v>5</v>
      </c>
      <c r="X81" s="22"/>
    </row>
    <row r="82" spans="1:24" s="1" customFormat="1" ht="11" customHeight="1" x14ac:dyDescent="0.3">
      <c r="A82" s="14" t="s">
        <v>23</v>
      </c>
      <c r="B82" s="14" t="s">
        <v>167</v>
      </c>
      <c r="C82" s="12" t="s">
        <v>168</v>
      </c>
      <c r="D82" s="57"/>
      <c r="E82" s="38" t="str">
        <f t="shared" si="3"/>
        <v>Еще фото</v>
      </c>
      <c r="F82" s="30" t="s">
        <v>139</v>
      </c>
      <c r="G82" s="14" t="s">
        <v>78</v>
      </c>
      <c r="H82" s="14" t="s">
        <v>27</v>
      </c>
      <c r="I82" s="14" t="s">
        <v>69</v>
      </c>
      <c r="J82" s="14" t="s">
        <v>79</v>
      </c>
      <c r="K82" s="14" t="s">
        <v>169</v>
      </c>
      <c r="L82" s="59"/>
      <c r="M82" s="14"/>
      <c r="N82" s="14" t="s">
        <v>43</v>
      </c>
      <c r="O82" s="14"/>
      <c r="P82" s="14" t="s">
        <v>171</v>
      </c>
      <c r="Q82" s="31">
        <v>21099</v>
      </c>
      <c r="R82" s="32">
        <v>40</v>
      </c>
      <c r="S82" s="33">
        <v>14558.309999999998</v>
      </c>
      <c r="T82" s="19" t="s">
        <v>34</v>
      </c>
      <c r="U82" s="20" t="s">
        <v>65</v>
      </c>
      <c r="V82" s="25">
        <v>44.5</v>
      </c>
      <c r="W82" s="21">
        <v>3</v>
      </c>
      <c r="X82" s="22"/>
    </row>
    <row r="83" spans="1:24" s="1" customFormat="1" ht="11" customHeight="1" x14ac:dyDescent="0.3">
      <c r="A83" s="14" t="s">
        <v>23</v>
      </c>
      <c r="B83" s="14" t="s">
        <v>167</v>
      </c>
      <c r="C83" s="12" t="s">
        <v>168</v>
      </c>
      <c r="D83" s="57"/>
      <c r="E83" s="38" t="str">
        <f t="shared" si="3"/>
        <v>Еще фото</v>
      </c>
      <c r="F83" s="30" t="s">
        <v>139</v>
      </c>
      <c r="G83" s="14" t="s">
        <v>78</v>
      </c>
      <c r="H83" s="14" t="s">
        <v>27</v>
      </c>
      <c r="I83" s="14" t="s">
        <v>69</v>
      </c>
      <c r="J83" s="14" t="s">
        <v>79</v>
      </c>
      <c r="K83" s="14" t="s">
        <v>169</v>
      </c>
      <c r="L83" s="59"/>
      <c r="M83" s="14"/>
      <c r="N83" s="14" t="s">
        <v>43</v>
      </c>
      <c r="O83" s="14"/>
      <c r="P83" s="14" t="s">
        <v>171</v>
      </c>
      <c r="Q83" s="31">
        <v>21099</v>
      </c>
      <c r="R83" s="32">
        <v>40</v>
      </c>
      <c r="S83" s="33">
        <v>14558.309999999998</v>
      </c>
      <c r="T83" s="19" t="s">
        <v>34</v>
      </c>
      <c r="U83" s="20" t="s">
        <v>66</v>
      </c>
      <c r="V83" s="21">
        <v>45</v>
      </c>
      <c r="W83" s="21">
        <v>1</v>
      </c>
      <c r="X83" s="22"/>
    </row>
    <row r="84" spans="1:24" s="1" customFormat="1" ht="11" customHeight="1" x14ac:dyDescent="0.3">
      <c r="A84" s="14" t="s">
        <v>23</v>
      </c>
      <c r="B84" s="14" t="s">
        <v>167</v>
      </c>
      <c r="C84" s="12" t="s">
        <v>168</v>
      </c>
      <c r="D84" s="57"/>
      <c r="E84" s="38" t="str">
        <f t="shared" si="3"/>
        <v>Еще фото</v>
      </c>
      <c r="F84" s="30" t="s">
        <v>139</v>
      </c>
      <c r="G84" s="14" t="s">
        <v>78</v>
      </c>
      <c r="H84" s="14" t="s">
        <v>27</v>
      </c>
      <c r="I84" s="14" t="s">
        <v>69</v>
      </c>
      <c r="J84" s="14" t="s">
        <v>79</v>
      </c>
      <c r="K84" s="14" t="s">
        <v>169</v>
      </c>
      <c r="L84" s="59"/>
      <c r="M84" s="14"/>
      <c r="N84" s="14" t="s">
        <v>43</v>
      </c>
      <c r="O84" s="14"/>
      <c r="P84" s="14" t="s">
        <v>171</v>
      </c>
      <c r="Q84" s="31">
        <v>21099</v>
      </c>
      <c r="R84" s="32">
        <v>40</v>
      </c>
      <c r="S84" s="33">
        <v>14558.309999999998</v>
      </c>
      <c r="T84" s="19" t="s">
        <v>34</v>
      </c>
      <c r="U84" s="20" t="s">
        <v>148</v>
      </c>
      <c r="V84" s="21">
        <v>46</v>
      </c>
      <c r="W84" s="21">
        <v>1</v>
      </c>
      <c r="X84" s="22"/>
    </row>
    <row r="85" spans="1:24" s="1" customFormat="1" ht="11" customHeight="1" x14ac:dyDescent="0.3">
      <c r="A85" s="14" t="s">
        <v>23</v>
      </c>
      <c r="B85" s="14" t="s">
        <v>167</v>
      </c>
      <c r="C85" s="12" t="s">
        <v>168</v>
      </c>
      <c r="D85" s="58"/>
      <c r="E85" s="38" t="str">
        <f t="shared" si="3"/>
        <v>Еще фото</v>
      </c>
      <c r="F85" s="30" t="s">
        <v>139</v>
      </c>
      <c r="G85" s="14" t="s">
        <v>78</v>
      </c>
      <c r="H85" s="14" t="s">
        <v>27</v>
      </c>
      <c r="I85" s="14" t="s">
        <v>69</v>
      </c>
      <c r="J85" s="14" t="s">
        <v>79</v>
      </c>
      <c r="K85" s="14" t="s">
        <v>169</v>
      </c>
      <c r="L85" s="55"/>
      <c r="M85" s="14"/>
      <c r="N85" s="14" t="s">
        <v>43</v>
      </c>
      <c r="O85" s="14"/>
      <c r="P85" s="14" t="s">
        <v>171</v>
      </c>
      <c r="Q85" s="31">
        <v>21099</v>
      </c>
      <c r="R85" s="32">
        <v>40</v>
      </c>
      <c r="S85" s="33">
        <v>14558.309999999998</v>
      </c>
      <c r="T85" s="19" t="s">
        <v>34</v>
      </c>
      <c r="U85" s="20" t="s">
        <v>172</v>
      </c>
      <c r="V85" s="25">
        <v>46.5</v>
      </c>
      <c r="W85" s="21">
        <v>1</v>
      </c>
      <c r="X85" s="22"/>
    </row>
    <row r="86" spans="1:24" s="1" customFormat="1" ht="21" customHeight="1" x14ac:dyDescent="0.3">
      <c r="A86" s="11" t="s">
        <v>23</v>
      </c>
      <c r="B86" s="11" t="s">
        <v>173</v>
      </c>
      <c r="C86" s="26" t="s">
        <v>174</v>
      </c>
      <c r="D86" s="56"/>
      <c r="E86" s="38" t="str">
        <f>HYPERLINK("https://www.google.ru/search?q=L47882900&amp;newwindow=1&amp;tbm=isch","Еще фото")</f>
        <v>Еще фото</v>
      </c>
      <c r="F86" s="13"/>
      <c r="G86" s="11" t="s">
        <v>78</v>
      </c>
      <c r="H86" s="11" t="s">
        <v>27</v>
      </c>
      <c r="I86" s="14" t="s">
        <v>69</v>
      </c>
      <c r="J86" s="14" t="s">
        <v>123</v>
      </c>
      <c r="K86" s="15" t="s">
        <v>30</v>
      </c>
      <c r="L86" s="54" t="s">
        <v>175</v>
      </c>
      <c r="M86" s="14" t="s">
        <v>71</v>
      </c>
      <c r="N86" s="14" t="s">
        <v>43</v>
      </c>
      <c r="O86" s="14"/>
      <c r="P86" s="15" t="s">
        <v>44</v>
      </c>
      <c r="Q86" s="16">
        <v>22599</v>
      </c>
      <c r="R86" s="17">
        <v>40</v>
      </c>
      <c r="S86" s="18">
        <v>15593.309999999998</v>
      </c>
      <c r="T86" s="19" t="s">
        <v>34</v>
      </c>
      <c r="U86" s="20" t="s">
        <v>36</v>
      </c>
      <c r="V86" s="21">
        <v>36</v>
      </c>
      <c r="W86" s="21">
        <v>1</v>
      </c>
      <c r="X86" s="22"/>
    </row>
    <row r="87" spans="1:24" s="1" customFormat="1" ht="21" customHeight="1" x14ac:dyDescent="0.3">
      <c r="A87" s="23" t="s">
        <v>23</v>
      </c>
      <c r="B87" s="23" t="s">
        <v>173</v>
      </c>
      <c r="C87" s="27" t="s">
        <v>174</v>
      </c>
      <c r="D87" s="57"/>
      <c r="E87" s="38" t="str">
        <f>HYPERLINK("https://www.google.ru/search?q=L47882900&amp;newwindow=1&amp;tbm=isch","Еще фото")</f>
        <v>Еще фото</v>
      </c>
      <c r="F87" s="13"/>
      <c r="G87" s="23" t="s">
        <v>78</v>
      </c>
      <c r="H87" s="23" t="s">
        <v>27</v>
      </c>
      <c r="I87" s="23" t="s">
        <v>69</v>
      </c>
      <c r="J87" s="14" t="s">
        <v>123</v>
      </c>
      <c r="K87" s="15" t="s">
        <v>30</v>
      </c>
      <c r="L87" s="59"/>
      <c r="M87" s="14" t="s">
        <v>71</v>
      </c>
      <c r="N87" s="14" t="s">
        <v>43</v>
      </c>
      <c r="O87" s="14"/>
      <c r="P87" s="15" t="s">
        <v>44</v>
      </c>
      <c r="Q87" s="16">
        <v>22599</v>
      </c>
      <c r="R87" s="17">
        <v>40</v>
      </c>
      <c r="S87" s="18">
        <v>15593.309999999998</v>
      </c>
      <c r="T87" s="19" t="s">
        <v>34</v>
      </c>
      <c r="U87" s="20" t="s">
        <v>49</v>
      </c>
      <c r="V87" s="21">
        <v>35</v>
      </c>
      <c r="W87" s="21">
        <v>1</v>
      </c>
      <c r="X87" s="22"/>
    </row>
    <row r="88" spans="1:24" s="1" customFormat="1" ht="21" customHeight="1" x14ac:dyDescent="0.3">
      <c r="A88" s="23" t="s">
        <v>23</v>
      </c>
      <c r="B88" s="23" t="s">
        <v>173</v>
      </c>
      <c r="C88" s="27" t="s">
        <v>174</v>
      </c>
      <c r="D88" s="57"/>
      <c r="E88" s="38" t="str">
        <f>HYPERLINK("https://www.google.ru/search?q=L47882900&amp;newwindow=1&amp;tbm=isch","Еще фото")</f>
        <v>Еще фото</v>
      </c>
      <c r="F88" s="13"/>
      <c r="G88" s="23" t="s">
        <v>78</v>
      </c>
      <c r="H88" s="23" t="s">
        <v>27</v>
      </c>
      <c r="I88" s="23" t="s">
        <v>69</v>
      </c>
      <c r="J88" s="14" t="s">
        <v>123</v>
      </c>
      <c r="K88" s="15" t="s">
        <v>30</v>
      </c>
      <c r="L88" s="59"/>
      <c r="M88" s="14" t="s">
        <v>71</v>
      </c>
      <c r="N88" s="14" t="s">
        <v>43</v>
      </c>
      <c r="O88" s="14"/>
      <c r="P88" s="15" t="s">
        <v>44</v>
      </c>
      <c r="Q88" s="16">
        <v>22599</v>
      </c>
      <c r="R88" s="17">
        <v>40</v>
      </c>
      <c r="S88" s="18">
        <v>15593.309999999998</v>
      </c>
      <c r="T88" s="19" t="s">
        <v>34</v>
      </c>
      <c r="U88" s="20" t="s">
        <v>55</v>
      </c>
      <c r="V88" s="21">
        <v>37</v>
      </c>
      <c r="W88" s="21">
        <v>1</v>
      </c>
      <c r="X88" s="22"/>
    </row>
    <row r="89" spans="1:24" s="1" customFormat="1" ht="21" customHeight="1" x14ac:dyDescent="0.3">
      <c r="A89" s="23" t="s">
        <v>23</v>
      </c>
      <c r="B89" s="23" t="s">
        <v>173</v>
      </c>
      <c r="C89" s="27" t="s">
        <v>174</v>
      </c>
      <c r="D89" s="57"/>
      <c r="E89" s="38" t="str">
        <f>HYPERLINK("https://www.google.ru/search?q=L47882900&amp;newwindow=1&amp;tbm=isch","Еще фото")</f>
        <v>Еще фото</v>
      </c>
      <c r="F89" s="13"/>
      <c r="G89" s="23" t="s">
        <v>78</v>
      </c>
      <c r="H89" s="23" t="s">
        <v>27</v>
      </c>
      <c r="I89" s="23" t="s">
        <v>69</v>
      </c>
      <c r="J89" s="14" t="s">
        <v>123</v>
      </c>
      <c r="K89" s="15" t="s">
        <v>30</v>
      </c>
      <c r="L89" s="59"/>
      <c r="M89" s="14" t="s">
        <v>71</v>
      </c>
      <c r="N89" s="14" t="s">
        <v>43</v>
      </c>
      <c r="O89" s="14"/>
      <c r="P89" s="15" t="s">
        <v>44</v>
      </c>
      <c r="Q89" s="16">
        <v>22599</v>
      </c>
      <c r="R89" s="17">
        <v>40</v>
      </c>
      <c r="S89" s="18">
        <v>15593.309999999998</v>
      </c>
      <c r="T89" s="19" t="s">
        <v>34</v>
      </c>
      <c r="U89" s="20" t="s">
        <v>74</v>
      </c>
      <c r="V89" s="25">
        <v>38.5</v>
      </c>
      <c r="W89" s="21">
        <v>1</v>
      </c>
      <c r="X89" s="22"/>
    </row>
    <row r="90" spans="1:24" s="1" customFormat="1" ht="32" customHeight="1" x14ac:dyDescent="0.3">
      <c r="A90" s="23" t="s">
        <v>23</v>
      </c>
      <c r="B90" s="23" t="s">
        <v>173</v>
      </c>
      <c r="C90" s="27" t="s">
        <v>174</v>
      </c>
      <c r="D90" s="58"/>
      <c r="E90" s="38" t="str">
        <f>HYPERLINK("https://www.google.ru/search?q=L47882900&amp;newwindow=1&amp;tbm=isch","Еще фото")</f>
        <v>Еще фото</v>
      </c>
      <c r="F90" s="13"/>
      <c r="G90" s="23" t="s">
        <v>78</v>
      </c>
      <c r="H90" s="23" t="s">
        <v>27</v>
      </c>
      <c r="I90" s="23" t="s">
        <v>69</v>
      </c>
      <c r="J90" s="14" t="s">
        <v>123</v>
      </c>
      <c r="K90" s="15" t="s">
        <v>30</v>
      </c>
      <c r="L90" s="55"/>
      <c r="M90" s="14" t="s">
        <v>71</v>
      </c>
      <c r="N90" s="14" t="s">
        <v>43</v>
      </c>
      <c r="O90" s="14"/>
      <c r="P90" s="15" t="s">
        <v>44</v>
      </c>
      <c r="Q90" s="16">
        <v>22599</v>
      </c>
      <c r="R90" s="17">
        <v>40</v>
      </c>
      <c r="S90" s="18">
        <v>15593.309999999998</v>
      </c>
      <c r="T90" s="19" t="s">
        <v>34</v>
      </c>
      <c r="U90" s="20" t="s">
        <v>57</v>
      </c>
      <c r="V90" s="21">
        <v>39</v>
      </c>
      <c r="W90" s="21">
        <v>1</v>
      </c>
      <c r="X90" s="22"/>
    </row>
    <row r="91" spans="1:24" s="1" customFormat="1" ht="21" customHeight="1" x14ac:dyDescent="0.3">
      <c r="A91" s="11" t="s">
        <v>23</v>
      </c>
      <c r="B91" s="11" t="s">
        <v>167</v>
      </c>
      <c r="C91" s="26" t="s">
        <v>176</v>
      </c>
      <c r="D91" s="56"/>
      <c r="E91" s="38" t="str">
        <f>HYPERLINK("https://www.google.ru/search?q=L47975600&amp;newwindow=1&amp;tbm=isch","Еще фото")</f>
        <v>Еще фото</v>
      </c>
      <c r="F91" s="13"/>
      <c r="G91" s="11" t="s">
        <v>78</v>
      </c>
      <c r="H91" s="11" t="s">
        <v>27</v>
      </c>
      <c r="I91" s="14" t="s">
        <v>69</v>
      </c>
      <c r="J91" s="14" t="s">
        <v>79</v>
      </c>
      <c r="K91" s="15" t="s">
        <v>169</v>
      </c>
      <c r="L91" s="54" t="s">
        <v>177</v>
      </c>
      <c r="M91" s="14"/>
      <c r="N91" s="14" t="s">
        <v>178</v>
      </c>
      <c r="O91" s="14"/>
      <c r="P91" s="15" t="s">
        <v>44</v>
      </c>
      <c r="Q91" s="16">
        <v>21599</v>
      </c>
      <c r="R91" s="17">
        <v>40</v>
      </c>
      <c r="S91" s="18">
        <v>14903.309999999998</v>
      </c>
      <c r="T91" s="19" t="s">
        <v>34</v>
      </c>
      <c r="U91" s="20" t="s">
        <v>74</v>
      </c>
      <c r="V91" s="25">
        <v>38.5</v>
      </c>
      <c r="W91" s="21">
        <v>1</v>
      </c>
      <c r="X91" s="22"/>
    </row>
    <row r="92" spans="1:24" s="1" customFormat="1" ht="21" customHeight="1" x14ac:dyDescent="0.3">
      <c r="A92" s="23" t="s">
        <v>23</v>
      </c>
      <c r="B92" s="23" t="s">
        <v>167</v>
      </c>
      <c r="C92" s="27" t="s">
        <v>176</v>
      </c>
      <c r="D92" s="57"/>
      <c r="E92" s="38" t="str">
        <f>HYPERLINK("https://www.google.ru/search?q=L47975600&amp;newwindow=1&amp;tbm=isch","Еще фото")</f>
        <v>Еще фото</v>
      </c>
      <c r="F92" s="13"/>
      <c r="G92" s="23" t="s">
        <v>78</v>
      </c>
      <c r="H92" s="23" t="s">
        <v>27</v>
      </c>
      <c r="I92" s="23" t="s">
        <v>69</v>
      </c>
      <c r="J92" s="14" t="s">
        <v>79</v>
      </c>
      <c r="K92" s="15" t="s">
        <v>169</v>
      </c>
      <c r="L92" s="59"/>
      <c r="M92" s="14"/>
      <c r="N92" s="14" t="s">
        <v>178</v>
      </c>
      <c r="O92" s="14"/>
      <c r="P92" s="15" t="s">
        <v>44</v>
      </c>
      <c r="Q92" s="16">
        <v>21599</v>
      </c>
      <c r="R92" s="17">
        <v>40</v>
      </c>
      <c r="S92" s="18">
        <v>14903.309999999998</v>
      </c>
      <c r="T92" s="19" t="s">
        <v>34</v>
      </c>
      <c r="U92" s="20" t="s">
        <v>57</v>
      </c>
      <c r="V92" s="21">
        <v>39</v>
      </c>
      <c r="W92" s="21">
        <v>1</v>
      </c>
      <c r="X92" s="22"/>
    </row>
    <row r="93" spans="1:24" s="1" customFormat="1" ht="21" customHeight="1" x14ac:dyDescent="0.3">
      <c r="A93" s="23" t="s">
        <v>23</v>
      </c>
      <c r="B93" s="23" t="s">
        <v>167</v>
      </c>
      <c r="C93" s="27" t="s">
        <v>176</v>
      </c>
      <c r="D93" s="57"/>
      <c r="E93" s="38" t="str">
        <f>HYPERLINK("https://www.google.ru/search?q=L47975600&amp;newwindow=1&amp;tbm=isch","Еще фото")</f>
        <v>Еще фото</v>
      </c>
      <c r="F93" s="13"/>
      <c r="G93" s="23" t="s">
        <v>78</v>
      </c>
      <c r="H93" s="23" t="s">
        <v>27</v>
      </c>
      <c r="I93" s="23" t="s">
        <v>69</v>
      </c>
      <c r="J93" s="14" t="s">
        <v>79</v>
      </c>
      <c r="K93" s="15" t="s">
        <v>169</v>
      </c>
      <c r="L93" s="59"/>
      <c r="M93" s="14"/>
      <c r="N93" s="14" t="s">
        <v>178</v>
      </c>
      <c r="O93" s="14"/>
      <c r="P93" s="15" t="s">
        <v>44</v>
      </c>
      <c r="Q93" s="16">
        <v>21599</v>
      </c>
      <c r="R93" s="17">
        <v>40</v>
      </c>
      <c r="S93" s="18">
        <v>14903.309999999998</v>
      </c>
      <c r="T93" s="19" t="s">
        <v>34</v>
      </c>
      <c r="U93" s="20" t="s">
        <v>58</v>
      </c>
      <c r="V93" s="25">
        <v>40.5</v>
      </c>
      <c r="W93" s="21">
        <v>1</v>
      </c>
      <c r="X93" s="22"/>
    </row>
    <row r="94" spans="1:24" s="1" customFormat="1" ht="21" customHeight="1" x14ac:dyDescent="0.3">
      <c r="A94" s="23" t="s">
        <v>23</v>
      </c>
      <c r="B94" s="23" t="s">
        <v>167</v>
      </c>
      <c r="C94" s="27" t="s">
        <v>176</v>
      </c>
      <c r="D94" s="57"/>
      <c r="E94" s="38" t="str">
        <f>HYPERLINK("https://www.google.ru/search?q=L47975600&amp;newwindow=1&amp;tbm=isch","Еще фото")</f>
        <v>Еще фото</v>
      </c>
      <c r="F94" s="13"/>
      <c r="G94" s="23" t="s">
        <v>78</v>
      </c>
      <c r="H94" s="23" t="s">
        <v>27</v>
      </c>
      <c r="I94" s="23" t="s">
        <v>69</v>
      </c>
      <c r="J94" s="14" t="s">
        <v>79</v>
      </c>
      <c r="K94" s="15" t="s">
        <v>169</v>
      </c>
      <c r="L94" s="59"/>
      <c r="M94" s="14"/>
      <c r="N94" s="14" t="s">
        <v>178</v>
      </c>
      <c r="O94" s="14"/>
      <c r="P94" s="15" t="s">
        <v>44</v>
      </c>
      <c r="Q94" s="16">
        <v>21599</v>
      </c>
      <c r="R94" s="17">
        <v>40</v>
      </c>
      <c r="S94" s="18">
        <v>14903.309999999998</v>
      </c>
      <c r="T94" s="19" t="s">
        <v>34</v>
      </c>
      <c r="U94" s="20" t="s">
        <v>136</v>
      </c>
      <c r="V94" s="21">
        <v>41</v>
      </c>
      <c r="W94" s="21">
        <v>2</v>
      </c>
      <c r="X94" s="22"/>
    </row>
    <row r="95" spans="1:24" s="1" customFormat="1" ht="32" customHeight="1" x14ac:dyDescent="0.3">
      <c r="A95" s="23" t="s">
        <v>23</v>
      </c>
      <c r="B95" s="23" t="s">
        <v>167</v>
      </c>
      <c r="C95" s="27" t="s">
        <v>176</v>
      </c>
      <c r="D95" s="58"/>
      <c r="E95" s="38" t="str">
        <f>HYPERLINK("https://www.google.ru/search?q=L47975600&amp;newwindow=1&amp;tbm=isch","Еще фото")</f>
        <v>Еще фото</v>
      </c>
      <c r="F95" s="13"/>
      <c r="G95" s="23" t="s">
        <v>78</v>
      </c>
      <c r="H95" s="23" t="s">
        <v>27</v>
      </c>
      <c r="I95" s="23" t="s">
        <v>69</v>
      </c>
      <c r="J95" s="14" t="s">
        <v>79</v>
      </c>
      <c r="K95" s="15" t="s">
        <v>169</v>
      </c>
      <c r="L95" s="55"/>
      <c r="M95" s="14"/>
      <c r="N95" s="14" t="s">
        <v>178</v>
      </c>
      <c r="O95" s="14"/>
      <c r="P95" s="15" t="s">
        <v>44</v>
      </c>
      <c r="Q95" s="16">
        <v>21599</v>
      </c>
      <c r="R95" s="17">
        <v>40</v>
      </c>
      <c r="S95" s="18">
        <v>14903.309999999998</v>
      </c>
      <c r="T95" s="19" t="s">
        <v>34</v>
      </c>
      <c r="U95" s="20" t="s">
        <v>63</v>
      </c>
      <c r="V95" s="21">
        <v>43</v>
      </c>
      <c r="W95" s="21">
        <v>2</v>
      </c>
      <c r="X95" s="22"/>
    </row>
    <row r="96" spans="1:24" s="1" customFormat="1" ht="26" customHeight="1" x14ac:dyDescent="0.3">
      <c r="A96" s="11" t="s">
        <v>23</v>
      </c>
      <c r="B96" s="11" t="s">
        <v>179</v>
      </c>
      <c r="C96" s="12" t="s">
        <v>180</v>
      </c>
      <c r="D96" s="56"/>
      <c r="E96" s="38" t="str">
        <f>HYPERLINK("https://www.google.ru/search?q=L49101700&amp;newwindow=1&amp;tbm=isch","Еще фото")</f>
        <v>Еще фото</v>
      </c>
      <c r="F96" s="13" t="s">
        <v>39</v>
      </c>
      <c r="G96" s="11" t="s">
        <v>78</v>
      </c>
      <c r="H96" s="11" t="s">
        <v>27</v>
      </c>
      <c r="I96" s="14" t="s">
        <v>69</v>
      </c>
      <c r="J96" s="14" t="s">
        <v>29</v>
      </c>
      <c r="K96" s="15" t="s">
        <v>169</v>
      </c>
      <c r="L96" s="54" t="s">
        <v>181</v>
      </c>
      <c r="M96" s="14"/>
      <c r="N96" s="14" t="s">
        <v>72</v>
      </c>
      <c r="O96" s="14"/>
      <c r="P96" s="15" t="s">
        <v>44</v>
      </c>
      <c r="Q96" s="16">
        <v>21799</v>
      </c>
      <c r="R96" s="17">
        <v>40</v>
      </c>
      <c r="S96" s="18">
        <v>15041.309999999998</v>
      </c>
      <c r="T96" s="19" t="s">
        <v>34</v>
      </c>
      <c r="U96" s="20" t="s">
        <v>74</v>
      </c>
      <c r="V96" s="25">
        <v>38.5</v>
      </c>
      <c r="W96" s="21">
        <v>1</v>
      </c>
      <c r="X96" s="22"/>
    </row>
    <row r="97" spans="1:24" s="1" customFormat="1" ht="26" customHeight="1" x14ac:dyDescent="0.3">
      <c r="A97" s="23" t="s">
        <v>23</v>
      </c>
      <c r="B97" s="23" t="s">
        <v>179</v>
      </c>
      <c r="C97" s="12" t="s">
        <v>180</v>
      </c>
      <c r="D97" s="57"/>
      <c r="E97" s="38" t="str">
        <f>HYPERLINK("https://www.google.ru/search?q=L49101700&amp;newwindow=1&amp;tbm=isch","Еще фото")</f>
        <v>Еще фото</v>
      </c>
      <c r="F97" s="13" t="s">
        <v>39</v>
      </c>
      <c r="G97" s="23" t="s">
        <v>78</v>
      </c>
      <c r="H97" s="23" t="s">
        <v>27</v>
      </c>
      <c r="I97" s="23" t="s">
        <v>69</v>
      </c>
      <c r="J97" s="14" t="s">
        <v>29</v>
      </c>
      <c r="K97" s="15" t="s">
        <v>169</v>
      </c>
      <c r="L97" s="59"/>
      <c r="M97" s="14"/>
      <c r="N97" s="14" t="s">
        <v>72</v>
      </c>
      <c r="O97" s="14"/>
      <c r="P97" s="15" t="s">
        <v>44</v>
      </c>
      <c r="Q97" s="16">
        <v>21799</v>
      </c>
      <c r="R97" s="17">
        <v>40</v>
      </c>
      <c r="S97" s="18">
        <v>15041.309999999998</v>
      </c>
      <c r="T97" s="19" t="s">
        <v>34</v>
      </c>
      <c r="U97" s="20" t="s">
        <v>45</v>
      </c>
      <c r="V97" s="25">
        <v>42.5</v>
      </c>
      <c r="W97" s="21">
        <v>1</v>
      </c>
      <c r="X97" s="22"/>
    </row>
    <row r="98" spans="1:24" s="1" customFormat="1" ht="26" customHeight="1" x14ac:dyDescent="0.3">
      <c r="A98" s="23" t="s">
        <v>23</v>
      </c>
      <c r="B98" s="23" t="s">
        <v>179</v>
      </c>
      <c r="C98" s="12" t="s">
        <v>180</v>
      </c>
      <c r="D98" s="57"/>
      <c r="E98" s="38" t="str">
        <f>HYPERLINK("https://www.google.ru/search?q=L49101700&amp;newwindow=1&amp;tbm=isch","Еще фото")</f>
        <v>Еще фото</v>
      </c>
      <c r="F98" s="13" t="s">
        <v>39</v>
      </c>
      <c r="G98" s="23" t="s">
        <v>78</v>
      </c>
      <c r="H98" s="23" t="s">
        <v>27</v>
      </c>
      <c r="I98" s="23" t="s">
        <v>69</v>
      </c>
      <c r="J98" s="14" t="s">
        <v>29</v>
      </c>
      <c r="K98" s="15" t="s">
        <v>169</v>
      </c>
      <c r="L98" s="59"/>
      <c r="M98" s="14"/>
      <c r="N98" s="14" t="s">
        <v>72</v>
      </c>
      <c r="O98" s="14"/>
      <c r="P98" s="15" t="s">
        <v>44</v>
      </c>
      <c r="Q98" s="16">
        <v>21799</v>
      </c>
      <c r="R98" s="17">
        <v>40</v>
      </c>
      <c r="S98" s="18">
        <v>15041.309999999998</v>
      </c>
      <c r="T98" s="19" t="s">
        <v>34</v>
      </c>
      <c r="U98" s="20" t="s">
        <v>66</v>
      </c>
      <c r="V98" s="21">
        <v>45</v>
      </c>
      <c r="W98" s="21">
        <v>1</v>
      </c>
      <c r="X98" s="22"/>
    </row>
    <row r="99" spans="1:24" s="1" customFormat="1" ht="26" customHeight="1" x14ac:dyDescent="0.3">
      <c r="A99" s="23" t="s">
        <v>23</v>
      </c>
      <c r="B99" s="23" t="s">
        <v>179</v>
      </c>
      <c r="C99" s="12" t="s">
        <v>180</v>
      </c>
      <c r="D99" s="58"/>
      <c r="E99" s="38" t="str">
        <f>HYPERLINK("https://www.google.ru/search?q=L49101700&amp;newwindow=1&amp;tbm=isch","Еще фото")</f>
        <v>Еще фото</v>
      </c>
      <c r="F99" s="13" t="s">
        <v>39</v>
      </c>
      <c r="G99" s="23" t="s">
        <v>78</v>
      </c>
      <c r="H99" s="23" t="s">
        <v>27</v>
      </c>
      <c r="I99" s="23" t="s">
        <v>69</v>
      </c>
      <c r="J99" s="14" t="s">
        <v>29</v>
      </c>
      <c r="K99" s="15" t="s">
        <v>169</v>
      </c>
      <c r="L99" s="55"/>
      <c r="M99" s="14"/>
      <c r="N99" s="14" t="s">
        <v>72</v>
      </c>
      <c r="O99" s="14"/>
      <c r="P99" s="15" t="s">
        <v>44</v>
      </c>
      <c r="Q99" s="16">
        <v>21799</v>
      </c>
      <c r="R99" s="17">
        <v>40</v>
      </c>
      <c r="S99" s="18">
        <v>15041.309999999998</v>
      </c>
      <c r="T99" s="19" t="s">
        <v>34</v>
      </c>
      <c r="U99" s="20" t="s">
        <v>148</v>
      </c>
      <c r="V99" s="21">
        <v>46</v>
      </c>
      <c r="W99" s="21">
        <v>1</v>
      </c>
      <c r="X99" s="22"/>
    </row>
    <row r="100" spans="1:24" s="1" customFormat="1" ht="11" customHeight="1" x14ac:dyDescent="0.3">
      <c r="A100" s="11" t="s">
        <v>23</v>
      </c>
      <c r="B100" s="11" t="s">
        <v>167</v>
      </c>
      <c r="C100" s="12" t="s">
        <v>182</v>
      </c>
      <c r="D100" s="56"/>
      <c r="E100" s="38" t="str">
        <f t="shared" ref="E100:E112" si="4">HYPERLINK("https://www.google.ru/search?q=L49105600&amp;newwindow=1&amp;tbm=isch","Еще фото")</f>
        <v>Еще фото</v>
      </c>
      <c r="F100" s="28" t="s">
        <v>139</v>
      </c>
      <c r="G100" s="11" t="s">
        <v>78</v>
      </c>
      <c r="H100" s="11" t="s">
        <v>27</v>
      </c>
      <c r="I100" s="14" t="s">
        <v>69</v>
      </c>
      <c r="J100" s="14" t="s">
        <v>79</v>
      </c>
      <c r="K100" s="15" t="s">
        <v>169</v>
      </c>
      <c r="L100" s="54" t="s">
        <v>183</v>
      </c>
      <c r="M100" s="14"/>
      <c r="N100" s="14" t="s">
        <v>32</v>
      </c>
      <c r="O100" s="14"/>
      <c r="P100" s="15" t="s">
        <v>44</v>
      </c>
      <c r="Q100" s="16">
        <v>21599</v>
      </c>
      <c r="R100" s="17">
        <v>40</v>
      </c>
      <c r="S100" s="18">
        <v>14903.309999999998</v>
      </c>
      <c r="T100" s="19" t="s">
        <v>34</v>
      </c>
      <c r="U100" s="20" t="s">
        <v>74</v>
      </c>
      <c r="V100" s="25">
        <v>38.5</v>
      </c>
      <c r="W100" s="21">
        <v>1</v>
      </c>
      <c r="X100" s="22"/>
    </row>
    <row r="101" spans="1:24" s="1" customFormat="1" ht="11" customHeight="1" x14ac:dyDescent="0.3">
      <c r="A101" s="23" t="s">
        <v>23</v>
      </c>
      <c r="B101" s="23" t="s">
        <v>167</v>
      </c>
      <c r="C101" s="12" t="s">
        <v>182</v>
      </c>
      <c r="D101" s="57"/>
      <c r="E101" s="38" t="str">
        <f t="shared" si="4"/>
        <v>Еще фото</v>
      </c>
      <c r="F101" s="28" t="s">
        <v>139</v>
      </c>
      <c r="G101" s="23" t="s">
        <v>78</v>
      </c>
      <c r="H101" s="23" t="s">
        <v>27</v>
      </c>
      <c r="I101" s="23" t="s">
        <v>69</v>
      </c>
      <c r="J101" s="14" t="s">
        <v>79</v>
      </c>
      <c r="K101" s="15" t="s">
        <v>169</v>
      </c>
      <c r="L101" s="59"/>
      <c r="M101" s="14"/>
      <c r="N101" s="14" t="s">
        <v>32</v>
      </c>
      <c r="O101" s="14"/>
      <c r="P101" s="15" t="s">
        <v>44</v>
      </c>
      <c r="Q101" s="16">
        <v>21599</v>
      </c>
      <c r="R101" s="17">
        <v>40</v>
      </c>
      <c r="S101" s="18">
        <v>14903.309999999998</v>
      </c>
      <c r="T101" s="19" t="s">
        <v>34</v>
      </c>
      <c r="U101" s="20" t="s">
        <v>57</v>
      </c>
      <c r="V101" s="21">
        <v>39</v>
      </c>
      <c r="W101" s="21">
        <v>1</v>
      </c>
      <c r="X101" s="22"/>
    </row>
    <row r="102" spans="1:24" s="1" customFormat="1" ht="11" customHeight="1" x14ac:dyDescent="0.3">
      <c r="A102" s="23" t="s">
        <v>23</v>
      </c>
      <c r="B102" s="23" t="s">
        <v>167</v>
      </c>
      <c r="C102" s="12" t="s">
        <v>182</v>
      </c>
      <c r="D102" s="57"/>
      <c r="E102" s="38" t="str">
        <f t="shared" si="4"/>
        <v>Еще фото</v>
      </c>
      <c r="F102" s="28" t="s">
        <v>139</v>
      </c>
      <c r="G102" s="23" t="s">
        <v>78</v>
      </c>
      <c r="H102" s="23" t="s">
        <v>27</v>
      </c>
      <c r="I102" s="23" t="s">
        <v>69</v>
      </c>
      <c r="J102" s="14" t="s">
        <v>79</v>
      </c>
      <c r="K102" s="15" t="s">
        <v>169</v>
      </c>
      <c r="L102" s="59"/>
      <c r="M102" s="14"/>
      <c r="N102" s="14" t="s">
        <v>32</v>
      </c>
      <c r="O102" s="14"/>
      <c r="P102" s="15" t="s">
        <v>44</v>
      </c>
      <c r="Q102" s="16">
        <v>21599</v>
      </c>
      <c r="R102" s="17">
        <v>40</v>
      </c>
      <c r="S102" s="18">
        <v>14903.309999999998</v>
      </c>
      <c r="T102" s="19" t="s">
        <v>34</v>
      </c>
      <c r="U102" s="20" t="s">
        <v>75</v>
      </c>
      <c r="V102" s="21">
        <v>40</v>
      </c>
      <c r="W102" s="21">
        <v>2</v>
      </c>
      <c r="X102" s="22"/>
    </row>
    <row r="103" spans="1:24" s="1" customFormat="1" ht="11" customHeight="1" x14ac:dyDescent="0.3">
      <c r="A103" s="23" t="s">
        <v>23</v>
      </c>
      <c r="B103" s="23" t="s">
        <v>167</v>
      </c>
      <c r="C103" s="12" t="s">
        <v>182</v>
      </c>
      <c r="D103" s="57"/>
      <c r="E103" s="38" t="str">
        <f t="shared" si="4"/>
        <v>Еще фото</v>
      </c>
      <c r="F103" s="28" t="s">
        <v>139</v>
      </c>
      <c r="G103" s="23" t="s">
        <v>78</v>
      </c>
      <c r="H103" s="23" t="s">
        <v>27</v>
      </c>
      <c r="I103" s="23" t="s">
        <v>69</v>
      </c>
      <c r="J103" s="14" t="s">
        <v>79</v>
      </c>
      <c r="K103" s="15" t="s">
        <v>169</v>
      </c>
      <c r="L103" s="59"/>
      <c r="M103" s="14"/>
      <c r="N103" s="14" t="s">
        <v>32</v>
      </c>
      <c r="O103" s="14"/>
      <c r="P103" s="15" t="s">
        <v>44</v>
      </c>
      <c r="Q103" s="16">
        <v>21599</v>
      </c>
      <c r="R103" s="17">
        <v>40</v>
      </c>
      <c r="S103" s="18">
        <v>14903.309999999998</v>
      </c>
      <c r="T103" s="19" t="s">
        <v>34</v>
      </c>
      <c r="U103" s="20" t="s">
        <v>58</v>
      </c>
      <c r="V103" s="25">
        <v>40.5</v>
      </c>
      <c r="W103" s="21">
        <v>2</v>
      </c>
      <c r="X103" s="22"/>
    </row>
    <row r="104" spans="1:24" s="1" customFormat="1" ht="11" customHeight="1" x14ac:dyDescent="0.3">
      <c r="A104" s="23" t="s">
        <v>23</v>
      </c>
      <c r="B104" s="23" t="s">
        <v>167</v>
      </c>
      <c r="C104" s="12" t="s">
        <v>182</v>
      </c>
      <c r="D104" s="57"/>
      <c r="E104" s="38" t="str">
        <f t="shared" si="4"/>
        <v>Еще фото</v>
      </c>
      <c r="F104" s="28" t="s">
        <v>139</v>
      </c>
      <c r="G104" s="23" t="s">
        <v>78</v>
      </c>
      <c r="H104" s="23" t="s">
        <v>27</v>
      </c>
      <c r="I104" s="23" t="s">
        <v>69</v>
      </c>
      <c r="J104" s="14" t="s">
        <v>79</v>
      </c>
      <c r="K104" s="15" t="s">
        <v>169</v>
      </c>
      <c r="L104" s="59"/>
      <c r="M104" s="14"/>
      <c r="N104" s="14" t="s">
        <v>32</v>
      </c>
      <c r="O104" s="14"/>
      <c r="P104" s="15" t="s">
        <v>44</v>
      </c>
      <c r="Q104" s="16">
        <v>21599</v>
      </c>
      <c r="R104" s="17">
        <v>40</v>
      </c>
      <c r="S104" s="18">
        <v>14903.309999999998</v>
      </c>
      <c r="T104" s="19" t="s">
        <v>34</v>
      </c>
      <c r="U104" s="20" t="s">
        <v>136</v>
      </c>
      <c r="V104" s="21">
        <v>41</v>
      </c>
      <c r="W104" s="21">
        <v>3</v>
      </c>
      <c r="X104" s="22"/>
    </row>
    <row r="105" spans="1:24" s="1" customFormat="1" ht="11" customHeight="1" x14ac:dyDescent="0.3">
      <c r="A105" s="23" t="s">
        <v>23</v>
      </c>
      <c r="B105" s="23" t="s">
        <v>167</v>
      </c>
      <c r="C105" s="12" t="s">
        <v>182</v>
      </c>
      <c r="D105" s="57"/>
      <c r="E105" s="38" t="str">
        <f t="shared" si="4"/>
        <v>Еще фото</v>
      </c>
      <c r="F105" s="28" t="s">
        <v>139</v>
      </c>
      <c r="G105" s="23" t="s">
        <v>78</v>
      </c>
      <c r="H105" s="23" t="s">
        <v>27</v>
      </c>
      <c r="I105" s="23" t="s">
        <v>69</v>
      </c>
      <c r="J105" s="14" t="s">
        <v>79</v>
      </c>
      <c r="K105" s="15" t="s">
        <v>169</v>
      </c>
      <c r="L105" s="59"/>
      <c r="M105" s="14"/>
      <c r="N105" s="14" t="s">
        <v>32</v>
      </c>
      <c r="O105" s="14"/>
      <c r="P105" s="15" t="s">
        <v>44</v>
      </c>
      <c r="Q105" s="16">
        <v>21599</v>
      </c>
      <c r="R105" s="17">
        <v>40</v>
      </c>
      <c r="S105" s="18">
        <v>14903.309999999998</v>
      </c>
      <c r="T105" s="19" t="s">
        <v>34</v>
      </c>
      <c r="U105" s="20" t="s">
        <v>107</v>
      </c>
      <c r="V105" s="21">
        <v>42</v>
      </c>
      <c r="W105" s="21">
        <v>5</v>
      </c>
      <c r="X105" s="22"/>
    </row>
    <row r="106" spans="1:24" s="1" customFormat="1" ht="11" customHeight="1" x14ac:dyDescent="0.3">
      <c r="A106" s="23" t="s">
        <v>23</v>
      </c>
      <c r="B106" s="23" t="s">
        <v>167</v>
      </c>
      <c r="C106" s="12" t="s">
        <v>182</v>
      </c>
      <c r="D106" s="57"/>
      <c r="E106" s="38" t="str">
        <f t="shared" si="4"/>
        <v>Еще фото</v>
      </c>
      <c r="F106" s="28" t="s">
        <v>139</v>
      </c>
      <c r="G106" s="23" t="s">
        <v>78</v>
      </c>
      <c r="H106" s="23" t="s">
        <v>27</v>
      </c>
      <c r="I106" s="23" t="s">
        <v>69</v>
      </c>
      <c r="J106" s="14" t="s">
        <v>79</v>
      </c>
      <c r="K106" s="15" t="s">
        <v>169</v>
      </c>
      <c r="L106" s="59"/>
      <c r="M106" s="14"/>
      <c r="N106" s="14" t="s">
        <v>32</v>
      </c>
      <c r="O106" s="14"/>
      <c r="P106" s="15" t="s">
        <v>44</v>
      </c>
      <c r="Q106" s="16">
        <v>21599</v>
      </c>
      <c r="R106" s="17">
        <v>40</v>
      </c>
      <c r="S106" s="18">
        <v>14903.309999999998</v>
      </c>
      <c r="T106" s="19" t="s">
        <v>34</v>
      </c>
      <c r="U106" s="20" t="s">
        <v>45</v>
      </c>
      <c r="V106" s="25">
        <v>42.5</v>
      </c>
      <c r="W106" s="21">
        <v>7</v>
      </c>
      <c r="X106" s="22"/>
    </row>
    <row r="107" spans="1:24" s="1" customFormat="1" ht="11" customHeight="1" x14ac:dyDescent="0.3">
      <c r="A107" s="23" t="s">
        <v>23</v>
      </c>
      <c r="B107" s="23" t="s">
        <v>167</v>
      </c>
      <c r="C107" s="12" t="s">
        <v>182</v>
      </c>
      <c r="D107" s="57"/>
      <c r="E107" s="38" t="str">
        <f t="shared" si="4"/>
        <v>Еще фото</v>
      </c>
      <c r="F107" s="28" t="s">
        <v>139</v>
      </c>
      <c r="G107" s="23" t="s">
        <v>78</v>
      </c>
      <c r="H107" s="23" t="s">
        <v>27</v>
      </c>
      <c r="I107" s="23" t="s">
        <v>69</v>
      </c>
      <c r="J107" s="14" t="s">
        <v>79</v>
      </c>
      <c r="K107" s="15" t="s">
        <v>169</v>
      </c>
      <c r="L107" s="59"/>
      <c r="M107" s="14"/>
      <c r="N107" s="14" t="s">
        <v>32</v>
      </c>
      <c r="O107" s="14"/>
      <c r="P107" s="15" t="s">
        <v>44</v>
      </c>
      <c r="Q107" s="16">
        <v>21599</v>
      </c>
      <c r="R107" s="17">
        <v>40</v>
      </c>
      <c r="S107" s="18">
        <v>14903.309999999998</v>
      </c>
      <c r="T107" s="19" t="s">
        <v>34</v>
      </c>
      <c r="U107" s="20" t="s">
        <v>63</v>
      </c>
      <c r="V107" s="21">
        <v>43</v>
      </c>
      <c r="W107" s="21">
        <v>7</v>
      </c>
      <c r="X107" s="22"/>
    </row>
    <row r="108" spans="1:24" s="1" customFormat="1" ht="11" customHeight="1" x14ac:dyDescent="0.3">
      <c r="A108" s="23" t="s">
        <v>23</v>
      </c>
      <c r="B108" s="23" t="s">
        <v>167</v>
      </c>
      <c r="C108" s="12" t="s">
        <v>182</v>
      </c>
      <c r="D108" s="57"/>
      <c r="E108" s="38" t="str">
        <f t="shared" si="4"/>
        <v>Еще фото</v>
      </c>
      <c r="F108" s="28" t="s">
        <v>139</v>
      </c>
      <c r="G108" s="23" t="s">
        <v>78</v>
      </c>
      <c r="H108" s="23" t="s">
        <v>27</v>
      </c>
      <c r="I108" s="23" t="s">
        <v>69</v>
      </c>
      <c r="J108" s="14" t="s">
        <v>79</v>
      </c>
      <c r="K108" s="15" t="s">
        <v>169</v>
      </c>
      <c r="L108" s="59"/>
      <c r="M108" s="14"/>
      <c r="N108" s="14" t="s">
        <v>32</v>
      </c>
      <c r="O108" s="14"/>
      <c r="P108" s="15" t="s">
        <v>44</v>
      </c>
      <c r="Q108" s="16">
        <v>21599</v>
      </c>
      <c r="R108" s="17">
        <v>40</v>
      </c>
      <c r="S108" s="18">
        <v>14903.309999999998</v>
      </c>
      <c r="T108" s="19" t="s">
        <v>34</v>
      </c>
      <c r="U108" s="20" t="s">
        <v>64</v>
      </c>
      <c r="V108" s="21">
        <v>44</v>
      </c>
      <c r="W108" s="21">
        <v>5</v>
      </c>
      <c r="X108" s="22"/>
    </row>
    <row r="109" spans="1:24" s="1" customFormat="1" ht="11" customHeight="1" x14ac:dyDescent="0.3">
      <c r="A109" s="14" t="s">
        <v>23</v>
      </c>
      <c r="B109" s="14" t="s">
        <v>167</v>
      </c>
      <c r="C109" s="12" t="s">
        <v>182</v>
      </c>
      <c r="D109" s="57"/>
      <c r="E109" s="38" t="str">
        <f t="shared" si="4"/>
        <v>Еще фото</v>
      </c>
      <c r="F109" s="30" t="s">
        <v>139</v>
      </c>
      <c r="G109" s="14" t="s">
        <v>78</v>
      </c>
      <c r="H109" s="14" t="s">
        <v>27</v>
      </c>
      <c r="I109" s="14" t="s">
        <v>69</v>
      </c>
      <c r="J109" s="14" t="s">
        <v>79</v>
      </c>
      <c r="K109" s="14" t="s">
        <v>169</v>
      </c>
      <c r="L109" s="59"/>
      <c r="M109" s="14"/>
      <c r="N109" s="14" t="s">
        <v>32</v>
      </c>
      <c r="O109" s="14"/>
      <c r="P109" s="14" t="s">
        <v>44</v>
      </c>
      <c r="Q109" s="31">
        <v>21599</v>
      </c>
      <c r="R109" s="32">
        <v>40</v>
      </c>
      <c r="S109" s="33">
        <v>14903.309999999998</v>
      </c>
      <c r="T109" s="19" t="s">
        <v>34</v>
      </c>
      <c r="U109" s="20" t="s">
        <v>65</v>
      </c>
      <c r="V109" s="25">
        <v>44.5</v>
      </c>
      <c r="W109" s="21">
        <v>3</v>
      </c>
      <c r="X109" s="22"/>
    </row>
    <row r="110" spans="1:24" s="1" customFormat="1" ht="11" customHeight="1" x14ac:dyDescent="0.3">
      <c r="A110" s="14" t="s">
        <v>23</v>
      </c>
      <c r="B110" s="14" t="s">
        <v>167</v>
      </c>
      <c r="C110" s="12" t="s">
        <v>182</v>
      </c>
      <c r="D110" s="57"/>
      <c r="E110" s="38" t="str">
        <f t="shared" si="4"/>
        <v>Еще фото</v>
      </c>
      <c r="F110" s="30" t="s">
        <v>139</v>
      </c>
      <c r="G110" s="14" t="s">
        <v>78</v>
      </c>
      <c r="H110" s="14" t="s">
        <v>27</v>
      </c>
      <c r="I110" s="14" t="s">
        <v>69</v>
      </c>
      <c r="J110" s="14" t="s">
        <v>79</v>
      </c>
      <c r="K110" s="14" t="s">
        <v>169</v>
      </c>
      <c r="L110" s="59"/>
      <c r="M110" s="14"/>
      <c r="N110" s="14" t="s">
        <v>32</v>
      </c>
      <c r="O110" s="14"/>
      <c r="P110" s="14" t="s">
        <v>44</v>
      </c>
      <c r="Q110" s="31">
        <v>21599</v>
      </c>
      <c r="R110" s="32">
        <v>40</v>
      </c>
      <c r="S110" s="33">
        <v>14903.309999999998</v>
      </c>
      <c r="T110" s="19" t="s">
        <v>34</v>
      </c>
      <c r="U110" s="20" t="s">
        <v>66</v>
      </c>
      <c r="V110" s="21">
        <v>45</v>
      </c>
      <c r="W110" s="21">
        <v>2</v>
      </c>
      <c r="X110" s="22"/>
    </row>
    <row r="111" spans="1:24" s="1" customFormat="1" ht="11" customHeight="1" x14ac:dyDescent="0.3">
      <c r="A111" s="14" t="s">
        <v>23</v>
      </c>
      <c r="B111" s="14" t="s">
        <v>167</v>
      </c>
      <c r="C111" s="12" t="s">
        <v>182</v>
      </c>
      <c r="D111" s="57"/>
      <c r="E111" s="38" t="str">
        <f t="shared" si="4"/>
        <v>Еще фото</v>
      </c>
      <c r="F111" s="30" t="s">
        <v>139</v>
      </c>
      <c r="G111" s="14" t="s">
        <v>78</v>
      </c>
      <c r="H111" s="14" t="s">
        <v>27</v>
      </c>
      <c r="I111" s="14" t="s">
        <v>69</v>
      </c>
      <c r="J111" s="14" t="s">
        <v>79</v>
      </c>
      <c r="K111" s="14" t="s">
        <v>169</v>
      </c>
      <c r="L111" s="59"/>
      <c r="M111" s="14"/>
      <c r="N111" s="14" t="s">
        <v>32</v>
      </c>
      <c r="O111" s="14"/>
      <c r="P111" s="14" t="s">
        <v>44</v>
      </c>
      <c r="Q111" s="31">
        <v>21599</v>
      </c>
      <c r="R111" s="32">
        <v>40</v>
      </c>
      <c r="S111" s="33">
        <v>14903.309999999998</v>
      </c>
      <c r="T111" s="19" t="s">
        <v>34</v>
      </c>
      <c r="U111" s="20" t="s">
        <v>148</v>
      </c>
      <c r="V111" s="21">
        <v>46</v>
      </c>
      <c r="W111" s="21">
        <v>1</v>
      </c>
      <c r="X111" s="22"/>
    </row>
    <row r="112" spans="1:24" s="1" customFormat="1" ht="11" customHeight="1" x14ac:dyDescent="0.3">
      <c r="A112" s="14" t="s">
        <v>23</v>
      </c>
      <c r="B112" s="14" t="s">
        <v>167</v>
      </c>
      <c r="C112" s="12" t="s">
        <v>182</v>
      </c>
      <c r="D112" s="58"/>
      <c r="E112" s="38" t="str">
        <f t="shared" si="4"/>
        <v>Еще фото</v>
      </c>
      <c r="F112" s="30" t="s">
        <v>139</v>
      </c>
      <c r="G112" s="14" t="s">
        <v>78</v>
      </c>
      <c r="H112" s="14" t="s">
        <v>27</v>
      </c>
      <c r="I112" s="14" t="s">
        <v>69</v>
      </c>
      <c r="J112" s="14" t="s">
        <v>79</v>
      </c>
      <c r="K112" s="14" t="s">
        <v>169</v>
      </c>
      <c r="L112" s="55"/>
      <c r="M112" s="14"/>
      <c r="N112" s="14" t="s">
        <v>32</v>
      </c>
      <c r="O112" s="14"/>
      <c r="P112" s="14" t="s">
        <v>44</v>
      </c>
      <c r="Q112" s="31">
        <v>21599</v>
      </c>
      <c r="R112" s="32">
        <v>40</v>
      </c>
      <c r="S112" s="33">
        <v>14903.309999999998</v>
      </c>
      <c r="T112" s="19" t="s">
        <v>34</v>
      </c>
      <c r="U112" s="20" t="s">
        <v>172</v>
      </c>
      <c r="V112" s="25">
        <v>46.5</v>
      </c>
      <c r="W112" s="21">
        <v>1</v>
      </c>
      <c r="X112" s="22"/>
    </row>
    <row r="113" spans="1:24" s="1" customFormat="1" ht="13.05" customHeight="1" x14ac:dyDescent="0.3">
      <c r="A113" s="11" t="s">
        <v>23</v>
      </c>
      <c r="B113" s="11" t="s">
        <v>184</v>
      </c>
      <c r="C113" s="12" t="s">
        <v>185</v>
      </c>
      <c r="D113" s="56"/>
      <c r="E113" s="38" t="str">
        <f t="shared" ref="E113:E120" si="5">HYPERLINK("https://www.google.ru/search?q=L49105800&amp;newwindow=1&amp;tbm=isch","Еще фото")</f>
        <v>Еще фото</v>
      </c>
      <c r="F113" s="28" t="s">
        <v>139</v>
      </c>
      <c r="G113" s="11" t="s">
        <v>78</v>
      </c>
      <c r="H113" s="11" t="s">
        <v>27</v>
      </c>
      <c r="I113" s="14" t="s">
        <v>69</v>
      </c>
      <c r="J113" s="14" t="s">
        <v>79</v>
      </c>
      <c r="K113" s="15" t="s">
        <v>30</v>
      </c>
      <c r="L113" s="54" t="s">
        <v>186</v>
      </c>
      <c r="M113" s="14"/>
      <c r="N113" s="14" t="s">
        <v>166</v>
      </c>
      <c r="O113" s="14"/>
      <c r="P113" s="15" t="s">
        <v>171</v>
      </c>
      <c r="Q113" s="16">
        <v>21599</v>
      </c>
      <c r="R113" s="17">
        <v>40</v>
      </c>
      <c r="S113" s="18">
        <v>14903.309999999998</v>
      </c>
      <c r="T113" s="19" t="s">
        <v>34</v>
      </c>
      <c r="U113" s="29" t="s">
        <v>35</v>
      </c>
      <c r="V113" s="21">
        <v>35</v>
      </c>
      <c r="W113" s="21">
        <v>3</v>
      </c>
      <c r="X113" s="22"/>
    </row>
    <row r="114" spans="1:24" s="1" customFormat="1" ht="13.05" customHeight="1" x14ac:dyDescent="0.3">
      <c r="A114" s="23" t="s">
        <v>23</v>
      </c>
      <c r="B114" s="23" t="s">
        <v>184</v>
      </c>
      <c r="C114" s="12" t="s">
        <v>185</v>
      </c>
      <c r="D114" s="57"/>
      <c r="E114" s="38" t="str">
        <f t="shared" si="5"/>
        <v>Еще фото</v>
      </c>
      <c r="F114" s="28" t="s">
        <v>139</v>
      </c>
      <c r="G114" s="23" t="s">
        <v>78</v>
      </c>
      <c r="H114" s="23" t="s">
        <v>27</v>
      </c>
      <c r="I114" s="23" t="s">
        <v>69</v>
      </c>
      <c r="J114" s="14" t="s">
        <v>79</v>
      </c>
      <c r="K114" s="15" t="s">
        <v>30</v>
      </c>
      <c r="L114" s="59"/>
      <c r="M114" s="14"/>
      <c r="N114" s="14" t="s">
        <v>166</v>
      </c>
      <c r="O114" s="14"/>
      <c r="P114" s="15" t="s">
        <v>171</v>
      </c>
      <c r="Q114" s="16">
        <v>21599</v>
      </c>
      <c r="R114" s="17">
        <v>40</v>
      </c>
      <c r="S114" s="18">
        <v>14903.309999999998</v>
      </c>
      <c r="T114" s="19" t="s">
        <v>34</v>
      </c>
      <c r="U114" s="20" t="s">
        <v>36</v>
      </c>
      <c r="V114" s="21">
        <v>36</v>
      </c>
      <c r="W114" s="21">
        <v>3</v>
      </c>
      <c r="X114" s="22"/>
    </row>
    <row r="115" spans="1:24" s="1" customFormat="1" ht="13.05" customHeight="1" x14ac:dyDescent="0.3">
      <c r="A115" s="23" t="s">
        <v>23</v>
      </c>
      <c r="B115" s="23" t="s">
        <v>184</v>
      </c>
      <c r="C115" s="12" t="s">
        <v>185</v>
      </c>
      <c r="D115" s="57"/>
      <c r="E115" s="38" t="str">
        <f t="shared" si="5"/>
        <v>Еще фото</v>
      </c>
      <c r="F115" s="28" t="s">
        <v>139</v>
      </c>
      <c r="G115" s="23" t="s">
        <v>78</v>
      </c>
      <c r="H115" s="23" t="s">
        <v>27</v>
      </c>
      <c r="I115" s="23" t="s">
        <v>69</v>
      </c>
      <c r="J115" s="14" t="s">
        <v>79</v>
      </c>
      <c r="K115" s="15" t="s">
        <v>30</v>
      </c>
      <c r="L115" s="59"/>
      <c r="M115" s="14"/>
      <c r="N115" s="14" t="s">
        <v>166</v>
      </c>
      <c r="O115" s="14"/>
      <c r="P115" s="15" t="s">
        <v>171</v>
      </c>
      <c r="Q115" s="16">
        <v>21599</v>
      </c>
      <c r="R115" s="17">
        <v>40</v>
      </c>
      <c r="S115" s="18">
        <v>14903.309999999998</v>
      </c>
      <c r="T115" s="19" t="s">
        <v>34</v>
      </c>
      <c r="U115" s="20" t="s">
        <v>49</v>
      </c>
      <c r="V115" s="21">
        <v>35</v>
      </c>
      <c r="W115" s="21">
        <v>1</v>
      </c>
      <c r="X115" s="22"/>
    </row>
    <row r="116" spans="1:24" s="1" customFormat="1" ht="13.05" customHeight="1" x14ac:dyDescent="0.3">
      <c r="A116" s="23" t="s">
        <v>23</v>
      </c>
      <c r="B116" s="23" t="s">
        <v>184</v>
      </c>
      <c r="C116" s="12" t="s">
        <v>185</v>
      </c>
      <c r="D116" s="57"/>
      <c r="E116" s="38" t="str">
        <f t="shared" si="5"/>
        <v>Еще фото</v>
      </c>
      <c r="F116" s="28" t="s">
        <v>139</v>
      </c>
      <c r="G116" s="23" t="s">
        <v>78</v>
      </c>
      <c r="H116" s="23" t="s">
        <v>27</v>
      </c>
      <c r="I116" s="23" t="s">
        <v>69</v>
      </c>
      <c r="J116" s="14" t="s">
        <v>79</v>
      </c>
      <c r="K116" s="15" t="s">
        <v>30</v>
      </c>
      <c r="L116" s="59"/>
      <c r="M116" s="14"/>
      <c r="N116" s="14" t="s">
        <v>166</v>
      </c>
      <c r="O116" s="14"/>
      <c r="P116" s="15" t="s">
        <v>171</v>
      </c>
      <c r="Q116" s="16">
        <v>21599</v>
      </c>
      <c r="R116" s="17">
        <v>40</v>
      </c>
      <c r="S116" s="18">
        <v>14903.309999999998</v>
      </c>
      <c r="T116" s="19" t="s">
        <v>34</v>
      </c>
      <c r="U116" s="20" t="s">
        <v>54</v>
      </c>
      <c r="V116" s="25">
        <v>36.5</v>
      </c>
      <c r="W116" s="21">
        <v>7</v>
      </c>
      <c r="X116" s="22"/>
    </row>
    <row r="117" spans="1:24" s="1" customFormat="1" ht="13.05" customHeight="1" x14ac:dyDescent="0.3">
      <c r="A117" s="23" t="s">
        <v>23</v>
      </c>
      <c r="B117" s="23" t="s">
        <v>184</v>
      </c>
      <c r="C117" s="12" t="s">
        <v>185</v>
      </c>
      <c r="D117" s="57"/>
      <c r="E117" s="38" t="str">
        <f t="shared" si="5"/>
        <v>Еще фото</v>
      </c>
      <c r="F117" s="28" t="s">
        <v>139</v>
      </c>
      <c r="G117" s="23" t="s">
        <v>78</v>
      </c>
      <c r="H117" s="23" t="s">
        <v>27</v>
      </c>
      <c r="I117" s="23" t="s">
        <v>69</v>
      </c>
      <c r="J117" s="14" t="s">
        <v>79</v>
      </c>
      <c r="K117" s="15" t="s">
        <v>30</v>
      </c>
      <c r="L117" s="59"/>
      <c r="M117" s="14"/>
      <c r="N117" s="14" t="s">
        <v>166</v>
      </c>
      <c r="O117" s="14"/>
      <c r="P117" s="15" t="s">
        <v>171</v>
      </c>
      <c r="Q117" s="16">
        <v>21599</v>
      </c>
      <c r="R117" s="17">
        <v>40</v>
      </c>
      <c r="S117" s="18">
        <v>14903.309999999998</v>
      </c>
      <c r="T117" s="19" t="s">
        <v>34</v>
      </c>
      <c r="U117" s="20" t="s">
        <v>55</v>
      </c>
      <c r="V117" s="21">
        <v>37</v>
      </c>
      <c r="W117" s="21">
        <v>6</v>
      </c>
      <c r="X117" s="22"/>
    </row>
    <row r="118" spans="1:24" s="1" customFormat="1" ht="13.05" customHeight="1" x14ac:dyDescent="0.3">
      <c r="A118" s="23" t="s">
        <v>23</v>
      </c>
      <c r="B118" s="23" t="s">
        <v>184</v>
      </c>
      <c r="C118" s="12" t="s">
        <v>185</v>
      </c>
      <c r="D118" s="57"/>
      <c r="E118" s="38" t="str">
        <f t="shared" si="5"/>
        <v>Еще фото</v>
      </c>
      <c r="F118" s="28" t="s">
        <v>139</v>
      </c>
      <c r="G118" s="23" t="s">
        <v>78</v>
      </c>
      <c r="H118" s="23" t="s">
        <v>27</v>
      </c>
      <c r="I118" s="23" t="s">
        <v>69</v>
      </c>
      <c r="J118" s="14" t="s">
        <v>79</v>
      </c>
      <c r="K118" s="15" t="s">
        <v>30</v>
      </c>
      <c r="L118" s="59"/>
      <c r="M118" s="14"/>
      <c r="N118" s="14" t="s">
        <v>166</v>
      </c>
      <c r="O118" s="14"/>
      <c r="P118" s="15" t="s">
        <v>171</v>
      </c>
      <c r="Q118" s="16">
        <v>21599</v>
      </c>
      <c r="R118" s="17">
        <v>40</v>
      </c>
      <c r="S118" s="18">
        <v>14903.309999999998</v>
      </c>
      <c r="T118" s="19" t="s">
        <v>34</v>
      </c>
      <c r="U118" s="20" t="s">
        <v>56</v>
      </c>
      <c r="V118" s="21">
        <v>38</v>
      </c>
      <c r="W118" s="21">
        <v>2</v>
      </c>
      <c r="X118" s="22"/>
    </row>
    <row r="119" spans="1:24" s="1" customFormat="1" ht="13.05" customHeight="1" x14ac:dyDescent="0.3">
      <c r="A119" s="23" t="s">
        <v>23</v>
      </c>
      <c r="B119" s="23" t="s">
        <v>184</v>
      </c>
      <c r="C119" s="12" t="s">
        <v>185</v>
      </c>
      <c r="D119" s="57"/>
      <c r="E119" s="38" t="str">
        <f t="shared" si="5"/>
        <v>Еще фото</v>
      </c>
      <c r="F119" s="28" t="s">
        <v>139</v>
      </c>
      <c r="G119" s="23" t="s">
        <v>78</v>
      </c>
      <c r="H119" s="23" t="s">
        <v>27</v>
      </c>
      <c r="I119" s="23" t="s">
        <v>69</v>
      </c>
      <c r="J119" s="14" t="s">
        <v>79</v>
      </c>
      <c r="K119" s="15" t="s">
        <v>30</v>
      </c>
      <c r="L119" s="59"/>
      <c r="M119" s="14"/>
      <c r="N119" s="14" t="s">
        <v>166</v>
      </c>
      <c r="O119" s="14"/>
      <c r="P119" s="15" t="s">
        <v>171</v>
      </c>
      <c r="Q119" s="16">
        <v>21599</v>
      </c>
      <c r="R119" s="17">
        <v>40</v>
      </c>
      <c r="S119" s="18">
        <v>14903.309999999998</v>
      </c>
      <c r="T119" s="19" t="s">
        <v>34</v>
      </c>
      <c r="U119" s="20" t="s">
        <v>74</v>
      </c>
      <c r="V119" s="25">
        <v>38.5</v>
      </c>
      <c r="W119" s="21">
        <v>2</v>
      </c>
      <c r="X119" s="22"/>
    </row>
    <row r="120" spans="1:24" s="1" customFormat="1" ht="18" customHeight="1" x14ac:dyDescent="0.3">
      <c r="A120" s="23" t="s">
        <v>23</v>
      </c>
      <c r="B120" s="23" t="s">
        <v>184</v>
      </c>
      <c r="C120" s="12" t="s">
        <v>185</v>
      </c>
      <c r="D120" s="58"/>
      <c r="E120" s="38" t="str">
        <f t="shared" si="5"/>
        <v>Еще фото</v>
      </c>
      <c r="F120" s="28" t="s">
        <v>139</v>
      </c>
      <c r="G120" s="23" t="s">
        <v>78</v>
      </c>
      <c r="H120" s="23" t="s">
        <v>27</v>
      </c>
      <c r="I120" s="23" t="s">
        <v>69</v>
      </c>
      <c r="J120" s="14" t="s">
        <v>79</v>
      </c>
      <c r="K120" s="15" t="s">
        <v>30</v>
      </c>
      <c r="L120" s="55"/>
      <c r="M120" s="14"/>
      <c r="N120" s="14" t="s">
        <v>166</v>
      </c>
      <c r="O120" s="14"/>
      <c r="P120" s="15" t="s">
        <v>171</v>
      </c>
      <c r="Q120" s="16">
        <v>21599</v>
      </c>
      <c r="R120" s="17">
        <v>40</v>
      </c>
      <c r="S120" s="18">
        <v>14903.309999999998</v>
      </c>
      <c r="T120" s="19" t="s">
        <v>34</v>
      </c>
      <c r="U120" s="20" t="s">
        <v>57</v>
      </c>
      <c r="V120" s="21">
        <v>39</v>
      </c>
      <c r="W120" s="21">
        <v>1</v>
      </c>
      <c r="X120" s="22"/>
    </row>
    <row r="121" spans="1:24" s="1" customFormat="1" ht="52.05" customHeight="1" x14ac:dyDescent="0.3">
      <c r="A121" s="11" t="s">
        <v>23</v>
      </c>
      <c r="B121" s="11" t="s">
        <v>150</v>
      </c>
      <c r="C121" s="12" t="s">
        <v>187</v>
      </c>
      <c r="D121" s="52"/>
      <c r="E121" s="38" t="str">
        <f>HYPERLINK("https://www.google.ru/search?q=L49145500&amp;newwindow=1&amp;tbm=isch","Еще фото")</f>
        <v>Еще фото</v>
      </c>
      <c r="F121" s="13"/>
      <c r="G121" s="11" t="s">
        <v>78</v>
      </c>
      <c r="H121" s="11" t="s">
        <v>27</v>
      </c>
      <c r="I121" s="14" t="s">
        <v>69</v>
      </c>
      <c r="J121" s="14" t="s">
        <v>123</v>
      </c>
      <c r="K121" s="15" t="s">
        <v>169</v>
      </c>
      <c r="L121" s="54" t="s">
        <v>188</v>
      </c>
      <c r="M121" s="14"/>
      <c r="N121" s="14" t="s">
        <v>189</v>
      </c>
      <c r="O121" s="14"/>
      <c r="P121" s="15" t="s">
        <v>44</v>
      </c>
      <c r="Q121" s="16">
        <v>22599</v>
      </c>
      <c r="R121" s="17">
        <v>40</v>
      </c>
      <c r="S121" s="18">
        <v>15593.309999999998</v>
      </c>
      <c r="T121" s="19" t="s">
        <v>34</v>
      </c>
      <c r="U121" s="20" t="s">
        <v>107</v>
      </c>
      <c r="V121" s="21">
        <v>42</v>
      </c>
      <c r="W121" s="21">
        <v>1</v>
      </c>
      <c r="X121" s="22"/>
    </row>
    <row r="122" spans="1:24" s="1" customFormat="1" ht="61.05" customHeight="1" x14ac:dyDescent="0.3">
      <c r="A122" s="23" t="s">
        <v>23</v>
      </c>
      <c r="B122" s="23" t="s">
        <v>150</v>
      </c>
      <c r="C122" s="12" t="s">
        <v>187</v>
      </c>
      <c r="D122" s="53"/>
      <c r="E122" s="38" t="str">
        <f>HYPERLINK("https://www.google.ru/search?q=L49145500&amp;newwindow=1&amp;tbm=isch","Еще фото")</f>
        <v>Еще фото</v>
      </c>
      <c r="F122" s="13"/>
      <c r="G122" s="23" t="s">
        <v>78</v>
      </c>
      <c r="H122" s="23" t="s">
        <v>27</v>
      </c>
      <c r="I122" s="23" t="s">
        <v>69</v>
      </c>
      <c r="J122" s="14" t="s">
        <v>123</v>
      </c>
      <c r="K122" s="15" t="s">
        <v>169</v>
      </c>
      <c r="L122" s="55"/>
      <c r="M122" s="14"/>
      <c r="N122" s="14" t="s">
        <v>189</v>
      </c>
      <c r="O122" s="14"/>
      <c r="P122" s="15" t="s">
        <v>44</v>
      </c>
      <c r="Q122" s="16">
        <v>22599</v>
      </c>
      <c r="R122" s="17">
        <v>40</v>
      </c>
      <c r="S122" s="18">
        <v>15593.309999999998</v>
      </c>
      <c r="T122" s="19" t="s">
        <v>34</v>
      </c>
      <c r="U122" s="20" t="s">
        <v>63</v>
      </c>
      <c r="V122" s="21">
        <v>43</v>
      </c>
      <c r="W122" s="21">
        <v>1</v>
      </c>
      <c r="X122" s="22"/>
    </row>
    <row r="123" spans="1:24" s="1" customFormat="1" ht="11" customHeight="1" x14ac:dyDescent="0.3">
      <c r="A123" s="11" t="s">
        <v>23</v>
      </c>
      <c r="B123" s="11" t="s">
        <v>190</v>
      </c>
      <c r="C123" s="12" t="s">
        <v>191</v>
      </c>
      <c r="D123" s="56"/>
      <c r="E123" s="38" t="str">
        <f t="shared" ref="E123:E134" si="6">HYPERLINK("https://www.google.ru/search?q=L49221400&amp;newwindow=1&amp;tbm=isch","Еще фото")</f>
        <v>Еще фото</v>
      </c>
      <c r="F123" s="28" t="s">
        <v>139</v>
      </c>
      <c r="G123" s="11" t="s">
        <v>78</v>
      </c>
      <c r="H123" s="11" t="s">
        <v>27</v>
      </c>
      <c r="I123" s="14" t="s">
        <v>69</v>
      </c>
      <c r="J123" s="14" t="s">
        <v>29</v>
      </c>
      <c r="K123" s="15" t="s">
        <v>169</v>
      </c>
      <c r="L123" s="54"/>
      <c r="M123" s="14"/>
      <c r="N123" s="14" t="s">
        <v>192</v>
      </c>
      <c r="O123" s="14"/>
      <c r="P123" s="15" t="s">
        <v>44</v>
      </c>
      <c r="Q123" s="16">
        <v>25599</v>
      </c>
      <c r="R123" s="17">
        <v>40</v>
      </c>
      <c r="S123" s="18">
        <v>17663.309999999998</v>
      </c>
      <c r="T123" s="19" t="s">
        <v>34</v>
      </c>
      <c r="U123" s="20" t="s">
        <v>74</v>
      </c>
      <c r="V123" s="25">
        <v>38.5</v>
      </c>
      <c r="W123" s="21">
        <v>1</v>
      </c>
      <c r="X123" s="22"/>
    </row>
    <row r="124" spans="1:24" s="1" customFormat="1" ht="11" customHeight="1" x14ac:dyDescent="0.3">
      <c r="A124" s="23" t="s">
        <v>23</v>
      </c>
      <c r="B124" s="23" t="s">
        <v>190</v>
      </c>
      <c r="C124" s="12" t="s">
        <v>191</v>
      </c>
      <c r="D124" s="57"/>
      <c r="E124" s="38" t="str">
        <f t="shared" si="6"/>
        <v>Еще фото</v>
      </c>
      <c r="F124" s="28" t="s">
        <v>139</v>
      </c>
      <c r="G124" s="23" t="s">
        <v>78</v>
      </c>
      <c r="H124" s="23" t="s">
        <v>27</v>
      </c>
      <c r="I124" s="23" t="s">
        <v>69</v>
      </c>
      <c r="J124" s="14" t="s">
        <v>29</v>
      </c>
      <c r="K124" s="15" t="s">
        <v>169</v>
      </c>
      <c r="L124" s="59"/>
      <c r="M124" s="14"/>
      <c r="N124" s="14" t="s">
        <v>192</v>
      </c>
      <c r="O124" s="14"/>
      <c r="P124" s="15" t="s">
        <v>44</v>
      </c>
      <c r="Q124" s="16">
        <v>25599</v>
      </c>
      <c r="R124" s="17">
        <v>40</v>
      </c>
      <c r="S124" s="18">
        <v>17663.309999999998</v>
      </c>
      <c r="T124" s="19" t="s">
        <v>34</v>
      </c>
      <c r="U124" s="20" t="s">
        <v>57</v>
      </c>
      <c r="V124" s="21">
        <v>39</v>
      </c>
      <c r="W124" s="21">
        <v>1</v>
      </c>
      <c r="X124" s="22"/>
    </row>
    <row r="125" spans="1:24" s="1" customFormat="1" ht="11" customHeight="1" x14ac:dyDescent="0.3">
      <c r="A125" s="23" t="s">
        <v>23</v>
      </c>
      <c r="B125" s="23" t="s">
        <v>190</v>
      </c>
      <c r="C125" s="12" t="s">
        <v>191</v>
      </c>
      <c r="D125" s="57"/>
      <c r="E125" s="38" t="str">
        <f t="shared" si="6"/>
        <v>Еще фото</v>
      </c>
      <c r="F125" s="28" t="s">
        <v>139</v>
      </c>
      <c r="G125" s="23" t="s">
        <v>78</v>
      </c>
      <c r="H125" s="23" t="s">
        <v>27</v>
      </c>
      <c r="I125" s="23" t="s">
        <v>69</v>
      </c>
      <c r="J125" s="14" t="s">
        <v>29</v>
      </c>
      <c r="K125" s="15" t="s">
        <v>169</v>
      </c>
      <c r="L125" s="59"/>
      <c r="M125" s="14"/>
      <c r="N125" s="14" t="s">
        <v>192</v>
      </c>
      <c r="O125" s="14"/>
      <c r="P125" s="15" t="s">
        <v>44</v>
      </c>
      <c r="Q125" s="16">
        <v>25599</v>
      </c>
      <c r="R125" s="17">
        <v>40</v>
      </c>
      <c r="S125" s="18">
        <v>17663.309999999998</v>
      </c>
      <c r="T125" s="19" t="s">
        <v>34</v>
      </c>
      <c r="U125" s="20" t="s">
        <v>58</v>
      </c>
      <c r="V125" s="25">
        <v>40.5</v>
      </c>
      <c r="W125" s="21">
        <v>2</v>
      </c>
      <c r="X125" s="22"/>
    </row>
    <row r="126" spans="1:24" s="1" customFormat="1" ht="11" customHeight="1" x14ac:dyDescent="0.3">
      <c r="A126" s="23" t="s">
        <v>23</v>
      </c>
      <c r="B126" s="23" t="s">
        <v>190</v>
      </c>
      <c r="C126" s="12" t="s">
        <v>191</v>
      </c>
      <c r="D126" s="57"/>
      <c r="E126" s="38" t="str">
        <f t="shared" si="6"/>
        <v>Еще фото</v>
      </c>
      <c r="F126" s="28" t="s">
        <v>139</v>
      </c>
      <c r="G126" s="23" t="s">
        <v>78</v>
      </c>
      <c r="H126" s="23" t="s">
        <v>27</v>
      </c>
      <c r="I126" s="23" t="s">
        <v>69</v>
      </c>
      <c r="J126" s="14" t="s">
        <v>29</v>
      </c>
      <c r="K126" s="15" t="s">
        <v>169</v>
      </c>
      <c r="L126" s="59"/>
      <c r="M126" s="14"/>
      <c r="N126" s="14" t="s">
        <v>192</v>
      </c>
      <c r="O126" s="14"/>
      <c r="P126" s="15" t="s">
        <v>44</v>
      </c>
      <c r="Q126" s="16">
        <v>25599</v>
      </c>
      <c r="R126" s="17">
        <v>40</v>
      </c>
      <c r="S126" s="18">
        <v>17663.309999999998</v>
      </c>
      <c r="T126" s="19" t="s">
        <v>34</v>
      </c>
      <c r="U126" s="20" t="s">
        <v>136</v>
      </c>
      <c r="V126" s="21">
        <v>41</v>
      </c>
      <c r="W126" s="21">
        <v>2</v>
      </c>
      <c r="X126" s="22"/>
    </row>
    <row r="127" spans="1:24" s="1" customFormat="1" ht="11" customHeight="1" x14ac:dyDescent="0.3">
      <c r="A127" s="23" t="s">
        <v>23</v>
      </c>
      <c r="B127" s="23" t="s">
        <v>190</v>
      </c>
      <c r="C127" s="12" t="s">
        <v>191</v>
      </c>
      <c r="D127" s="57"/>
      <c r="E127" s="38" t="str">
        <f t="shared" si="6"/>
        <v>Еще фото</v>
      </c>
      <c r="F127" s="28" t="s">
        <v>139</v>
      </c>
      <c r="G127" s="23" t="s">
        <v>78</v>
      </c>
      <c r="H127" s="23" t="s">
        <v>27</v>
      </c>
      <c r="I127" s="23" t="s">
        <v>69</v>
      </c>
      <c r="J127" s="14" t="s">
        <v>29</v>
      </c>
      <c r="K127" s="15" t="s">
        <v>169</v>
      </c>
      <c r="L127" s="59"/>
      <c r="M127" s="14"/>
      <c r="N127" s="14" t="s">
        <v>192</v>
      </c>
      <c r="O127" s="14"/>
      <c r="P127" s="15" t="s">
        <v>44</v>
      </c>
      <c r="Q127" s="16">
        <v>25599</v>
      </c>
      <c r="R127" s="17">
        <v>40</v>
      </c>
      <c r="S127" s="18">
        <v>17663.309999999998</v>
      </c>
      <c r="T127" s="19" t="s">
        <v>34</v>
      </c>
      <c r="U127" s="20" t="s">
        <v>107</v>
      </c>
      <c r="V127" s="21">
        <v>42</v>
      </c>
      <c r="W127" s="21">
        <v>4</v>
      </c>
      <c r="X127" s="22"/>
    </row>
    <row r="128" spans="1:24" s="1" customFormat="1" ht="11" customHeight="1" x14ac:dyDescent="0.3">
      <c r="A128" s="23" t="s">
        <v>23</v>
      </c>
      <c r="B128" s="23" t="s">
        <v>190</v>
      </c>
      <c r="C128" s="12" t="s">
        <v>191</v>
      </c>
      <c r="D128" s="57"/>
      <c r="E128" s="38" t="str">
        <f t="shared" si="6"/>
        <v>Еще фото</v>
      </c>
      <c r="F128" s="28" t="s">
        <v>139</v>
      </c>
      <c r="G128" s="23" t="s">
        <v>78</v>
      </c>
      <c r="H128" s="23" t="s">
        <v>27</v>
      </c>
      <c r="I128" s="23" t="s">
        <v>69</v>
      </c>
      <c r="J128" s="14" t="s">
        <v>29</v>
      </c>
      <c r="K128" s="15" t="s">
        <v>169</v>
      </c>
      <c r="L128" s="59"/>
      <c r="M128" s="14"/>
      <c r="N128" s="14" t="s">
        <v>192</v>
      </c>
      <c r="O128" s="14"/>
      <c r="P128" s="15" t="s">
        <v>44</v>
      </c>
      <c r="Q128" s="16">
        <v>25599</v>
      </c>
      <c r="R128" s="17">
        <v>40</v>
      </c>
      <c r="S128" s="18">
        <v>17663.309999999998</v>
      </c>
      <c r="T128" s="19" t="s">
        <v>34</v>
      </c>
      <c r="U128" s="20" t="s">
        <v>45</v>
      </c>
      <c r="V128" s="25">
        <v>42.5</v>
      </c>
      <c r="W128" s="21">
        <v>7</v>
      </c>
      <c r="X128" s="22"/>
    </row>
    <row r="129" spans="1:24" s="1" customFormat="1" ht="11" customHeight="1" x14ac:dyDescent="0.3">
      <c r="A129" s="23" t="s">
        <v>23</v>
      </c>
      <c r="B129" s="23" t="s">
        <v>190</v>
      </c>
      <c r="C129" s="12" t="s">
        <v>191</v>
      </c>
      <c r="D129" s="57"/>
      <c r="E129" s="38" t="str">
        <f t="shared" si="6"/>
        <v>Еще фото</v>
      </c>
      <c r="F129" s="28" t="s">
        <v>139</v>
      </c>
      <c r="G129" s="23" t="s">
        <v>78</v>
      </c>
      <c r="H129" s="23" t="s">
        <v>27</v>
      </c>
      <c r="I129" s="23" t="s">
        <v>69</v>
      </c>
      <c r="J129" s="14" t="s">
        <v>29</v>
      </c>
      <c r="K129" s="15" t="s">
        <v>169</v>
      </c>
      <c r="L129" s="59"/>
      <c r="M129" s="14"/>
      <c r="N129" s="14" t="s">
        <v>192</v>
      </c>
      <c r="O129" s="14"/>
      <c r="P129" s="15" t="s">
        <v>44</v>
      </c>
      <c r="Q129" s="16">
        <v>25599</v>
      </c>
      <c r="R129" s="17">
        <v>40</v>
      </c>
      <c r="S129" s="18">
        <v>17663.309999999998</v>
      </c>
      <c r="T129" s="19" t="s">
        <v>34</v>
      </c>
      <c r="U129" s="20" t="s">
        <v>63</v>
      </c>
      <c r="V129" s="21">
        <v>43</v>
      </c>
      <c r="W129" s="21">
        <v>7</v>
      </c>
      <c r="X129" s="22"/>
    </row>
    <row r="130" spans="1:24" s="1" customFormat="1" ht="11" customHeight="1" x14ac:dyDescent="0.3">
      <c r="A130" s="23" t="s">
        <v>23</v>
      </c>
      <c r="B130" s="23" t="s">
        <v>190</v>
      </c>
      <c r="C130" s="12" t="s">
        <v>191</v>
      </c>
      <c r="D130" s="57"/>
      <c r="E130" s="38" t="str">
        <f t="shared" si="6"/>
        <v>Еще фото</v>
      </c>
      <c r="F130" s="28" t="s">
        <v>139</v>
      </c>
      <c r="G130" s="23" t="s">
        <v>78</v>
      </c>
      <c r="H130" s="23" t="s">
        <v>27</v>
      </c>
      <c r="I130" s="23" t="s">
        <v>69</v>
      </c>
      <c r="J130" s="14" t="s">
        <v>29</v>
      </c>
      <c r="K130" s="15" t="s">
        <v>169</v>
      </c>
      <c r="L130" s="59"/>
      <c r="M130" s="14"/>
      <c r="N130" s="14" t="s">
        <v>192</v>
      </c>
      <c r="O130" s="14"/>
      <c r="P130" s="15" t="s">
        <v>44</v>
      </c>
      <c r="Q130" s="16">
        <v>25599</v>
      </c>
      <c r="R130" s="17">
        <v>40</v>
      </c>
      <c r="S130" s="18">
        <v>17663.309999999998</v>
      </c>
      <c r="T130" s="19" t="s">
        <v>34</v>
      </c>
      <c r="U130" s="20" t="s">
        <v>64</v>
      </c>
      <c r="V130" s="21">
        <v>44</v>
      </c>
      <c r="W130" s="21">
        <v>5</v>
      </c>
      <c r="X130" s="22"/>
    </row>
    <row r="131" spans="1:24" s="1" customFormat="1" ht="11" customHeight="1" x14ac:dyDescent="0.3">
      <c r="A131" s="23" t="s">
        <v>23</v>
      </c>
      <c r="B131" s="23" t="s">
        <v>190</v>
      </c>
      <c r="C131" s="12" t="s">
        <v>191</v>
      </c>
      <c r="D131" s="57"/>
      <c r="E131" s="38" t="str">
        <f t="shared" si="6"/>
        <v>Еще фото</v>
      </c>
      <c r="F131" s="28" t="s">
        <v>139</v>
      </c>
      <c r="G131" s="23" t="s">
        <v>78</v>
      </c>
      <c r="H131" s="23" t="s">
        <v>27</v>
      </c>
      <c r="I131" s="23" t="s">
        <v>69</v>
      </c>
      <c r="J131" s="14" t="s">
        <v>29</v>
      </c>
      <c r="K131" s="15" t="s">
        <v>169</v>
      </c>
      <c r="L131" s="59"/>
      <c r="M131" s="14"/>
      <c r="N131" s="14" t="s">
        <v>192</v>
      </c>
      <c r="O131" s="14"/>
      <c r="P131" s="15" t="s">
        <v>44</v>
      </c>
      <c r="Q131" s="16">
        <v>25599</v>
      </c>
      <c r="R131" s="17">
        <v>40</v>
      </c>
      <c r="S131" s="18">
        <v>17663.309999999998</v>
      </c>
      <c r="T131" s="19" t="s">
        <v>34</v>
      </c>
      <c r="U131" s="20" t="s">
        <v>65</v>
      </c>
      <c r="V131" s="25">
        <v>44.5</v>
      </c>
      <c r="W131" s="21">
        <v>3</v>
      </c>
      <c r="X131" s="22"/>
    </row>
    <row r="132" spans="1:24" s="1" customFormat="1" ht="11" customHeight="1" x14ac:dyDescent="0.3">
      <c r="A132" s="14" t="s">
        <v>23</v>
      </c>
      <c r="B132" s="14" t="s">
        <v>190</v>
      </c>
      <c r="C132" s="12" t="s">
        <v>191</v>
      </c>
      <c r="D132" s="57"/>
      <c r="E132" s="38" t="str">
        <f t="shared" si="6"/>
        <v>Еще фото</v>
      </c>
      <c r="F132" s="30" t="s">
        <v>139</v>
      </c>
      <c r="G132" s="14" t="s">
        <v>78</v>
      </c>
      <c r="H132" s="14" t="s">
        <v>27</v>
      </c>
      <c r="I132" s="14" t="s">
        <v>69</v>
      </c>
      <c r="J132" s="14" t="s">
        <v>29</v>
      </c>
      <c r="K132" s="14" t="s">
        <v>169</v>
      </c>
      <c r="L132" s="59"/>
      <c r="M132" s="14"/>
      <c r="N132" s="14" t="s">
        <v>192</v>
      </c>
      <c r="O132" s="14"/>
      <c r="P132" s="14" t="s">
        <v>44</v>
      </c>
      <c r="Q132" s="31">
        <v>25599</v>
      </c>
      <c r="R132" s="32">
        <v>40</v>
      </c>
      <c r="S132" s="33">
        <v>17663.309999999998</v>
      </c>
      <c r="T132" s="19" t="s">
        <v>34</v>
      </c>
      <c r="U132" s="20" t="s">
        <v>66</v>
      </c>
      <c r="V132" s="21">
        <v>45</v>
      </c>
      <c r="W132" s="21">
        <v>2</v>
      </c>
      <c r="X132" s="22"/>
    </row>
    <row r="133" spans="1:24" s="1" customFormat="1" ht="11" customHeight="1" x14ac:dyDescent="0.3">
      <c r="A133" s="14" t="s">
        <v>23</v>
      </c>
      <c r="B133" s="14" t="s">
        <v>190</v>
      </c>
      <c r="C133" s="12" t="s">
        <v>191</v>
      </c>
      <c r="D133" s="57"/>
      <c r="E133" s="38" t="str">
        <f t="shared" si="6"/>
        <v>Еще фото</v>
      </c>
      <c r="F133" s="30" t="s">
        <v>139</v>
      </c>
      <c r="G133" s="14" t="s">
        <v>78</v>
      </c>
      <c r="H133" s="14" t="s">
        <v>27</v>
      </c>
      <c r="I133" s="14" t="s">
        <v>69</v>
      </c>
      <c r="J133" s="14" t="s">
        <v>29</v>
      </c>
      <c r="K133" s="14" t="s">
        <v>169</v>
      </c>
      <c r="L133" s="59"/>
      <c r="M133" s="14"/>
      <c r="N133" s="14" t="s">
        <v>192</v>
      </c>
      <c r="O133" s="14"/>
      <c r="P133" s="14" t="s">
        <v>44</v>
      </c>
      <c r="Q133" s="31">
        <v>25599</v>
      </c>
      <c r="R133" s="32">
        <v>40</v>
      </c>
      <c r="S133" s="33">
        <v>17663.309999999998</v>
      </c>
      <c r="T133" s="19" t="s">
        <v>34</v>
      </c>
      <c r="U133" s="20" t="s">
        <v>148</v>
      </c>
      <c r="V133" s="21">
        <v>46</v>
      </c>
      <c r="W133" s="21">
        <v>1</v>
      </c>
      <c r="X133" s="22"/>
    </row>
    <row r="134" spans="1:24" s="1" customFormat="1" ht="11" customHeight="1" x14ac:dyDescent="0.3">
      <c r="A134" s="14" t="s">
        <v>23</v>
      </c>
      <c r="B134" s="14" t="s">
        <v>190</v>
      </c>
      <c r="C134" s="12" t="s">
        <v>191</v>
      </c>
      <c r="D134" s="58"/>
      <c r="E134" s="38" t="str">
        <f t="shared" si="6"/>
        <v>Еще фото</v>
      </c>
      <c r="F134" s="30" t="s">
        <v>139</v>
      </c>
      <c r="G134" s="14" t="s">
        <v>78</v>
      </c>
      <c r="H134" s="14" t="s">
        <v>27</v>
      </c>
      <c r="I134" s="14" t="s">
        <v>69</v>
      </c>
      <c r="J134" s="14" t="s">
        <v>29</v>
      </c>
      <c r="K134" s="14" t="s">
        <v>169</v>
      </c>
      <c r="L134" s="55"/>
      <c r="M134" s="14"/>
      <c r="N134" s="14" t="s">
        <v>192</v>
      </c>
      <c r="O134" s="14"/>
      <c r="P134" s="14" t="s">
        <v>44</v>
      </c>
      <c r="Q134" s="31">
        <v>25599</v>
      </c>
      <c r="R134" s="32">
        <v>40</v>
      </c>
      <c r="S134" s="33">
        <v>17663.309999999998</v>
      </c>
      <c r="T134" s="19" t="s">
        <v>34</v>
      </c>
      <c r="U134" s="20" t="s">
        <v>172</v>
      </c>
      <c r="V134" s="25">
        <v>46.5</v>
      </c>
      <c r="W134" s="21">
        <v>1</v>
      </c>
      <c r="X134" s="22"/>
    </row>
    <row r="135" spans="1:24" s="1" customFormat="1" ht="14" customHeight="1" x14ac:dyDescent="0.3">
      <c r="A135" s="11" t="s">
        <v>23</v>
      </c>
      <c r="B135" s="11" t="s">
        <v>193</v>
      </c>
      <c r="C135" s="12" t="s">
        <v>194</v>
      </c>
      <c r="D135" s="56"/>
      <c r="E135" s="38" t="str">
        <f t="shared" ref="E135:E141" si="7">HYPERLINK("https://www.google.ru/search?q=L49237100&amp;newwindow=1&amp;tbm=isch","Еще фото")</f>
        <v>Еще фото</v>
      </c>
      <c r="F135" s="28" t="s">
        <v>139</v>
      </c>
      <c r="G135" s="11" t="s">
        <v>78</v>
      </c>
      <c r="H135" s="11" t="s">
        <v>27</v>
      </c>
      <c r="I135" s="14" t="s">
        <v>69</v>
      </c>
      <c r="J135" s="14" t="s">
        <v>29</v>
      </c>
      <c r="K135" s="15" t="s">
        <v>169</v>
      </c>
      <c r="L135" s="54" t="s">
        <v>195</v>
      </c>
      <c r="M135" s="14"/>
      <c r="N135" s="14" t="s">
        <v>192</v>
      </c>
      <c r="O135" s="14"/>
      <c r="P135" s="15" t="s">
        <v>44</v>
      </c>
      <c r="Q135" s="16">
        <v>22799</v>
      </c>
      <c r="R135" s="17">
        <v>40</v>
      </c>
      <c r="S135" s="18">
        <v>15731.309999999998</v>
      </c>
      <c r="T135" s="19" t="s">
        <v>34</v>
      </c>
      <c r="U135" s="20" t="s">
        <v>58</v>
      </c>
      <c r="V135" s="25">
        <v>40.5</v>
      </c>
      <c r="W135" s="21">
        <v>1</v>
      </c>
      <c r="X135" s="22"/>
    </row>
    <row r="136" spans="1:24" s="1" customFormat="1" ht="14" customHeight="1" x14ac:dyDescent="0.3">
      <c r="A136" s="23" t="s">
        <v>23</v>
      </c>
      <c r="B136" s="23" t="s">
        <v>193</v>
      </c>
      <c r="C136" s="12" t="s">
        <v>194</v>
      </c>
      <c r="D136" s="57"/>
      <c r="E136" s="38" t="str">
        <f t="shared" si="7"/>
        <v>Еще фото</v>
      </c>
      <c r="F136" s="28" t="s">
        <v>139</v>
      </c>
      <c r="G136" s="23" t="s">
        <v>78</v>
      </c>
      <c r="H136" s="23" t="s">
        <v>27</v>
      </c>
      <c r="I136" s="23" t="s">
        <v>69</v>
      </c>
      <c r="J136" s="14" t="s">
        <v>29</v>
      </c>
      <c r="K136" s="15" t="s">
        <v>169</v>
      </c>
      <c r="L136" s="59"/>
      <c r="M136" s="14"/>
      <c r="N136" s="14" t="s">
        <v>192</v>
      </c>
      <c r="O136" s="14"/>
      <c r="P136" s="15" t="s">
        <v>44</v>
      </c>
      <c r="Q136" s="16">
        <v>22799</v>
      </c>
      <c r="R136" s="17">
        <v>40</v>
      </c>
      <c r="S136" s="18">
        <v>15731.309999999998</v>
      </c>
      <c r="T136" s="19" t="s">
        <v>34</v>
      </c>
      <c r="U136" s="20" t="s">
        <v>136</v>
      </c>
      <c r="V136" s="21">
        <v>41</v>
      </c>
      <c r="W136" s="21">
        <v>2</v>
      </c>
      <c r="X136" s="22"/>
    </row>
    <row r="137" spans="1:24" s="1" customFormat="1" ht="14" customHeight="1" x14ac:dyDescent="0.3">
      <c r="A137" s="23" t="s">
        <v>23</v>
      </c>
      <c r="B137" s="23" t="s">
        <v>193</v>
      </c>
      <c r="C137" s="12" t="s">
        <v>194</v>
      </c>
      <c r="D137" s="57"/>
      <c r="E137" s="38" t="str">
        <f t="shared" si="7"/>
        <v>Еще фото</v>
      </c>
      <c r="F137" s="28" t="s">
        <v>139</v>
      </c>
      <c r="G137" s="23" t="s">
        <v>78</v>
      </c>
      <c r="H137" s="23" t="s">
        <v>27</v>
      </c>
      <c r="I137" s="23" t="s">
        <v>69</v>
      </c>
      <c r="J137" s="14" t="s">
        <v>29</v>
      </c>
      <c r="K137" s="15" t="s">
        <v>169</v>
      </c>
      <c r="L137" s="59"/>
      <c r="M137" s="14"/>
      <c r="N137" s="14" t="s">
        <v>192</v>
      </c>
      <c r="O137" s="14"/>
      <c r="P137" s="15" t="s">
        <v>44</v>
      </c>
      <c r="Q137" s="16">
        <v>22799</v>
      </c>
      <c r="R137" s="17">
        <v>40</v>
      </c>
      <c r="S137" s="18">
        <v>15731.309999999998</v>
      </c>
      <c r="T137" s="19" t="s">
        <v>34</v>
      </c>
      <c r="U137" s="20" t="s">
        <v>45</v>
      </c>
      <c r="V137" s="25">
        <v>42.5</v>
      </c>
      <c r="W137" s="21">
        <v>2</v>
      </c>
      <c r="X137" s="22"/>
    </row>
    <row r="138" spans="1:24" s="1" customFormat="1" ht="14" customHeight="1" x14ac:dyDescent="0.3">
      <c r="A138" s="23" t="s">
        <v>23</v>
      </c>
      <c r="B138" s="23" t="s">
        <v>193</v>
      </c>
      <c r="C138" s="12" t="s">
        <v>194</v>
      </c>
      <c r="D138" s="57"/>
      <c r="E138" s="38" t="str">
        <f t="shared" si="7"/>
        <v>Еще фото</v>
      </c>
      <c r="F138" s="28" t="s">
        <v>139</v>
      </c>
      <c r="G138" s="23" t="s">
        <v>78</v>
      </c>
      <c r="H138" s="23" t="s">
        <v>27</v>
      </c>
      <c r="I138" s="23" t="s">
        <v>69</v>
      </c>
      <c r="J138" s="14" t="s">
        <v>29</v>
      </c>
      <c r="K138" s="15" t="s">
        <v>169</v>
      </c>
      <c r="L138" s="59"/>
      <c r="M138" s="14"/>
      <c r="N138" s="14" t="s">
        <v>192</v>
      </c>
      <c r="O138" s="14"/>
      <c r="P138" s="15" t="s">
        <v>44</v>
      </c>
      <c r="Q138" s="16">
        <v>22799</v>
      </c>
      <c r="R138" s="17">
        <v>40</v>
      </c>
      <c r="S138" s="18">
        <v>15731.309999999998</v>
      </c>
      <c r="T138" s="19" t="s">
        <v>34</v>
      </c>
      <c r="U138" s="20" t="s">
        <v>63</v>
      </c>
      <c r="V138" s="21">
        <v>43</v>
      </c>
      <c r="W138" s="21">
        <v>3</v>
      </c>
      <c r="X138" s="22"/>
    </row>
    <row r="139" spans="1:24" s="1" customFormat="1" ht="14" customHeight="1" x14ac:dyDescent="0.3">
      <c r="A139" s="23" t="s">
        <v>23</v>
      </c>
      <c r="B139" s="23" t="s">
        <v>193</v>
      </c>
      <c r="C139" s="12" t="s">
        <v>194</v>
      </c>
      <c r="D139" s="57"/>
      <c r="E139" s="38" t="str">
        <f t="shared" si="7"/>
        <v>Еще фото</v>
      </c>
      <c r="F139" s="28" t="s">
        <v>139</v>
      </c>
      <c r="G139" s="23" t="s">
        <v>78</v>
      </c>
      <c r="H139" s="23" t="s">
        <v>27</v>
      </c>
      <c r="I139" s="23" t="s">
        <v>69</v>
      </c>
      <c r="J139" s="14" t="s">
        <v>29</v>
      </c>
      <c r="K139" s="15" t="s">
        <v>169</v>
      </c>
      <c r="L139" s="59"/>
      <c r="M139" s="14"/>
      <c r="N139" s="14" t="s">
        <v>192</v>
      </c>
      <c r="O139" s="14"/>
      <c r="P139" s="15" t="s">
        <v>44</v>
      </c>
      <c r="Q139" s="16">
        <v>22799</v>
      </c>
      <c r="R139" s="17">
        <v>40</v>
      </c>
      <c r="S139" s="18">
        <v>15731.309999999998</v>
      </c>
      <c r="T139" s="19" t="s">
        <v>34</v>
      </c>
      <c r="U139" s="20" t="s">
        <v>64</v>
      </c>
      <c r="V139" s="21">
        <v>44</v>
      </c>
      <c r="W139" s="21">
        <v>1</v>
      </c>
      <c r="X139" s="22"/>
    </row>
    <row r="140" spans="1:24" s="1" customFormat="1" ht="14" customHeight="1" x14ac:dyDescent="0.3">
      <c r="A140" s="23" t="s">
        <v>23</v>
      </c>
      <c r="B140" s="23" t="s">
        <v>193</v>
      </c>
      <c r="C140" s="12" t="s">
        <v>194</v>
      </c>
      <c r="D140" s="57"/>
      <c r="E140" s="38" t="str">
        <f t="shared" si="7"/>
        <v>Еще фото</v>
      </c>
      <c r="F140" s="28" t="s">
        <v>139</v>
      </c>
      <c r="G140" s="23" t="s">
        <v>78</v>
      </c>
      <c r="H140" s="23" t="s">
        <v>27</v>
      </c>
      <c r="I140" s="23" t="s">
        <v>69</v>
      </c>
      <c r="J140" s="14" t="s">
        <v>29</v>
      </c>
      <c r="K140" s="15" t="s">
        <v>169</v>
      </c>
      <c r="L140" s="59"/>
      <c r="M140" s="14"/>
      <c r="N140" s="14" t="s">
        <v>192</v>
      </c>
      <c r="O140" s="14"/>
      <c r="P140" s="15" t="s">
        <v>44</v>
      </c>
      <c r="Q140" s="16">
        <v>22799</v>
      </c>
      <c r="R140" s="17">
        <v>40</v>
      </c>
      <c r="S140" s="18">
        <v>15731.309999999998</v>
      </c>
      <c r="T140" s="19" t="s">
        <v>34</v>
      </c>
      <c r="U140" s="20" t="s">
        <v>65</v>
      </c>
      <c r="V140" s="25">
        <v>44.5</v>
      </c>
      <c r="W140" s="21">
        <v>2</v>
      </c>
      <c r="X140" s="22"/>
    </row>
    <row r="141" spans="1:24" s="1" customFormat="1" ht="17" customHeight="1" x14ac:dyDescent="0.3">
      <c r="A141" s="23" t="s">
        <v>23</v>
      </c>
      <c r="B141" s="23" t="s">
        <v>193</v>
      </c>
      <c r="C141" s="12" t="s">
        <v>194</v>
      </c>
      <c r="D141" s="58"/>
      <c r="E141" s="38" t="str">
        <f t="shared" si="7"/>
        <v>Еще фото</v>
      </c>
      <c r="F141" s="28" t="s">
        <v>139</v>
      </c>
      <c r="G141" s="23" t="s">
        <v>78</v>
      </c>
      <c r="H141" s="23" t="s">
        <v>27</v>
      </c>
      <c r="I141" s="23" t="s">
        <v>69</v>
      </c>
      <c r="J141" s="14" t="s">
        <v>29</v>
      </c>
      <c r="K141" s="15" t="s">
        <v>169</v>
      </c>
      <c r="L141" s="55"/>
      <c r="M141" s="14"/>
      <c r="N141" s="14" t="s">
        <v>192</v>
      </c>
      <c r="O141" s="14"/>
      <c r="P141" s="15" t="s">
        <v>44</v>
      </c>
      <c r="Q141" s="16">
        <v>22799</v>
      </c>
      <c r="R141" s="17">
        <v>40</v>
      </c>
      <c r="S141" s="18">
        <v>15731.309999999998</v>
      </c>
      <c r="T141" s="19" t="s">
        <v>34</v>
      </c>
      <c r="U141" s="20" t="s">
        <v>148</v>
      </c>
      <c r="V141" s="21">
        <v>46</v>
      </c>
      <c r="W141" s="21">
        <v>1</v>
      </c>
      <c r="X141" s="22"/>
    </row>
    <row r="142" spans="1:24" s="1" customFormat="1" ht="108" customHeight="1" x14ac:dyDescent="0.3">
      <c r="A142" s="11" t="s">
        <v>23</v>
      </c>
      <c r="B142" s="11" t="s">
        <v>196</v>
      </c>
      <c r="C142" s="12" t="s">
        <v>197</v>
      </c>
      <c r="D142" s="24"/>
      <c r="E142" s="38" t="str">
        <f>HYPERLINK("https://www.google.ru/search?q=L47869900&amp;newwindow=1&amp;tbm=isch","Еще фото")</f>
        <v>Еще фото</v>
      </c>
      <c r="F142" s="13"/>
      <c r="G142" s="11" t="s">
        <v>78</v>
      </c>
      <c r="H142" s="11" t="s">
        <v>27</v>
      </c>
      <c r="I142" s="14" t="s">
        <v>198</v>
      </c>
      <c r="J142" s="14" t="s">
        <v>40</v>
      </c>
      <c r="K142" s="15" t="s">
        <v>169</v>
      </c>
      <c r="L142" s="14"/>
      <c r="M142" s="14"/>
      <c r="N142" s="14" t="s">
        <v>43</v>
      </c>
      <c r="O142" s="14"/>
      <c r="P142" s="15" t="s">
        <v>199</v>
      </c>
      <c r="Q142" s="16">
        <v>16699</v>
      </c>
      <c r="R142" s="17">
        <v>45.51</v>
      </c>
      <c r="S142" s="18">
        <v>10464.988499999999</v>
      </c>
      <c r="T142" s="19" t="s">
        <v>34</v>
      </c>
      <c r="U142" s="20" t="s">
        <v>148</v>
      </c>
      <c r="V142" s="21">
        <v>46</v>
      </c>
      <c r="W142" s="21">
        <v>1</v>
      </c>
      <c r="X142" s="22"/>
    </row>
    <row r="143" spans="1:24" s="1" customFormat="1" ht="108" customHeight="1" x14ac:dyDescent="0.3">
      <c r="A143" s="11" t="s">
        <v>23</v>
      </c>
      <c r="B143" s="11" t="s">
        <v>200</v>
      </c>
      <c r="C143" s="12" t="s">
        <v>201</v>
      </c>
      <c r="D143" s="24"/>
      <c r="E143" s="38" t="str">
        <f>HYPERLINK("https://www.google.ru/search?q=L47110800&amp;newwindow=1&amp;tbm=isch","Еще фото")</f>
        <v>Еще фото</v>
      </c>
      <c r="F143" s="13"/>
      <c r="G143" s="11" t="s">
        <v>202</v>
      </c>
      <c r="H143" s="11" t="s">
        <v>27</v>
      </c>
      <c r="I143" s="14" t="s">
        <v>198</v>
      </c>
      <c r="J143" s="14" t="s">
        <v>40</v>
      </c>
      <c r="K143" s="15" t="s">
        <v>169</v>
      </c>
      <c r="L143" s="14" t="s">
        <v>203</v>
      </c>
      <c r="M143" s="14"/>
      <c r="N143" s="14" t="s">
        <v>43</v>
      </c>
      <c r="O143" s="14"/>
      <c r="P143" s="15" t="s">
        <v>171</v>
      </c>
      <c r="Q143" s="16">
        <v>10599</v>
      </c>
      <c r="R143" s="17">
        <v>45.28</v>
      </c>
      <c r="S143" s="18">
        <v>6669.9884999999995</v>
      </c>
      <c r="T143" s="19" t="s">
        <v>34</v>
      </c>
      <c r="U143" s="20" t="s">
        <v>74</v>
      </c>
      <c r="V143" s="25">
        <v>38.5</v>
      </c>
      <c r="W143" s="21">
        <v>1</v>
      </c>
      <c r="X143" s="22"/>
    </row>
    <row r="144" spans="1:24" s="1" customFormat="1" ht="108" customHeight="1" x14ac:dyDescent="0.3">
      <c r="A144" s="11" t="s">
        <v>23</v>
      </c>
      <c r="B144" s="11" t="s">
        <v>200</v>
      </c>
      <c r="C144" s="12" t="s">
        <v>204</v>
      </c>
      <c r="D144" s="24"/>
      <c r="E144" s="38" t="str">
        <f>HYPERLINK("https://www.google.ru/search?q=L47111100&amp;newwindow=1&amp;tbm=isch","Еще фото")</f>
        <v>Еще фото</v>
      </c>
      <c r="F144" s="13"/>
      <c r="G144" s="11" t="s">
        <v>202</v>
      </c>
      <c r="H144" s="11" t="s">
        <v>27</v>
      </c>
      <c r="I144" s="14" t="s">
        <v>198</v>
      </c>
      <c r="J144" s="14" t="s">
        <v>40</v>
      </c>
      <c r="K144" s="15" t="s">
        <v>169</v>
      </c>
      <c r="L144" s="14" t="s">
        <v>205</v>
      </c>
      <c r="M144" s="14"/>
      <c r="N144" s="14" t="s">
        <v>32</v>
      </c>
      <c r="O144" s="14"/>
      <c r="P144" s="15" t="s">
        <v>171</v>
      </c>
      <c r="Q144" s="16">
        <v>10599</v>
      </c>
      <c r="R144" s="17">
        <v>45.28</v>
      </c>
      <c r="S144" s="18">
        <v>6669.9884999999995</v>
      </c>
      <c r="T144" s="19" t="s">
        <v>34</v>
      </c>
      <c r="U144" s="20" t="s">
        <v>64</v>
      </c>
      <c r="V144" s="21">
        <v>44</v>
      </c>
      <c r="W144" s="21">
        <v>1</v>
      </c>
      <c r="X144" s="22"/>
    </row>
    <row r="145" spans="1:24" s="1" customFormat="1" ht="108" customHeight="1" x14ac:dyDescent="0.3">
      <c r="A145" s="11" t="s">
        <v>23</v>
      </c>
      <c r="B145" s="11" t="s">
        <v>206</v>
      </c>
      <c r="C145" s="12" t="s">
        <v>207</v>
      </c>
      <c r="D145" s="24"/>
      <c r="E145" s="38" t="str">
        <f>HYPERLINK("https://www.google.ru/search?q=L47571700&amp;newwindow=1&amp;tbm=isch","Еще фото")</f>
        <v>Еще фото</v>
      </c>
      <c r="F145" s="13" t="s">
        <v>39</v>
      </c>
      <c r="G145" s="11" t="s">
        <v>78</v>
      </c>
      <c r="H145" s="11" t="s">
        <v>27</v>
      </c>
      <c r="I145" s="14" t="s">
        <v>198</v>
      </c>
      <c r="J145" s="14" t="s">
        <v>40</v>
      </c>
      <c r="K145" s="15" t="s">
        <v>41</v>
      </c>
      <c r="L145" s="14" t="s">
        <v>208</v>
      </c>
      <c r="M145" s="14"/>
      <c r="N145" s="14" t="s">
        <v>72</v>
      </c>
      <c r="O145" s="14"/>
      <c r="P145" s="15" t="s">
        <v>132</v>
      </c>
      <c r="Q145" s="16">
        <v>18799</v>
      </c>
      <c r="R145" s="17">
        <v>45.21</v>
      </c>
      <c r="S145" s="18">
        <v>11844.988499999999</v>
      </c>
      <c r="T145" s="19" t="s">
        <v>34</v>
      </c>
      <c r="U145" s="20" t="s">
        <v>64</v>
      </c>
      <c r="V145" s="21">
        <v>44</v>
      </c>
      <c r="W145" s="21">
        <v>1</v>
      </c>
      <c r="X145" s="22"/>
    </row>
    <row r="146" spans="1:24" s="1" customFormat="1" ht="108" customHeight="1" x14ac:dyDescent="0.3">
      <c r="A146" s="11" t="s">
        <v>23</v>
      </c>
      <c r="B146" s="11" t="s">
        <v>209</v>
      </c>
      <c r="C146" s="12" t="s">
        <v>210</v>
      </c>
      <c r="D146" s="24"/>
      <c r="E146" s="38" t="str">
        <f>HYPERLINK("https://www.google.ru/search?q=L41736200&amp;newwindow=1&amp;tbm=isch","Еще фото")</f>
        <v>Еще фото</v>
      </c>
      <c r="F146" s="13" t="s">
        <v>39</v>
      </c>
      <c r="G146" s="11" t="s">
        <v>78</v>
      </c>
      <c r="H146" s="11" t="s">
        <v>27</v>
      </c>
      <c r="I146" s="14" t="s">
        <v>198</v>
      </c>
      <c r="J146" s="14" t="s">
        <v>123</v>
      </c>
      <c r="K146" s="15" t="s">
        <v>41</v>
      </c>
      <c r="L146" s="14" t="s">
        <v>120</v>
      </c>
      <c r="M146" s="14"/>
      <c r="N146" s="14" t="s">
        <v>43</v>
      </c>
      <c r="O146" s="14"/>
      <c r="P146" s="15" t="s">
        <v>53</v>
      </c>
      <c r="Q146" s="16">
        <v>19699</v>
      </c>
      <c r="R146" s="17">
        <v>45.17</v>
      </c>
      <c r="S146" s="18">
        <v>12419.988499999999</v>
      </c>
      <c r="T146" s="19" t="s">
        <v>34</v>
      </c>
      <c r="U146" s="20" t="s">
        <v>58</v>
      </c>
      <c r="V146" s="25">
        <v>40.5</v>
      </c>
      <c r="W146" s="21">
        <v>1</v>
      </c>
      <c r="X146" s="22"/>
    </row>
    <row r="147" spans="1:24" s="1" customFormat="1" ht="108" customHeight="1" x14ac:dyDescent="0.3">
      <c r="A147" s="11" t="s">
        <v>23</v>
      </c>
      <c r="B147" s="11" t="s">
        <v>211</v>
      </c>
      <c r="C147" s="12" t="s">
        <v>212</v>
      </c>
      <c r="D147" s="24"/>
      <c r="E147" s="38" t="str">
        <f>HYPERLINK("https://www.google.ru/search?q=L47740900&amp;newwindow=1&amp;tbm=isch","Еще фото")</f>
        <v>Еще фото</v>
      </c>
      <c r="F147" s="13"/>
      <c r="G147" s="11" t="s">
        <v>213</v>
      </c>
      <c r="H147" s="11" t="s">
        <v>27</v>
      </c>
      <c r="I147" s="14" t="s">
        <v>198</v>
      </c>
      <c r="J147" s="14" t="s">
        <v>40</v>
      </c>
      <c r="K147" s="15" t="s">
        <v>30</v>
      </c>
      <c r="L147" s="14" t="s">
        <v>205</v>
      </c>
      <c r="M147" s="14"/>
      <c r="N147" s="14" t="s">
        <v>178</v>
      </c>
      <c r="O147" s="14"/>
      <c r="P147" s="15" t="s">
        <v>171</v>
      </c>
      <c r="Q147" s="16">
        <v>11299</v>
      </c>
      <c r="R147" s="17">
        <v>45.13</v>
      </c>
      <c r="S147" s="18">
        <v>7129.9884999999995</v>
      </c>
      <c r="T147" s="19" t="s">
        <v>34</v>
      </c>
      <c r="U147" s="20" t="s">
        <v>74</v>
      </c>
      <c r="V147" s="25">
        <v>38.5</v>
      </c>
      <c r="W147" s="21">
        <v>1</v>
      </c>
      <c r="X147" s="22"/>
    </row>
    <row r="148" spans="1:24" s="1" customFormat="1" ht="52.05" customHeight="1" x14ac:dyDescent="0.3">
      <c r="A148" s="11" t="s">
        <v>23</v>
      </c>
      <c r="B148" s="11" t="s">
        <v>214</v>
      </c>
      <c r="C148" s="12" t="s">
        <v>215</v>
      </c>
      <c r="D148" s="52"/>
      <c r="E148" s="38" t="str">
        <f>HYPERLINK("https://www.google.ru/search?q=L41731600&amp;newwindow=1&amp;tbm=isch","Еще фото")</f>
        <v>Еще фото</v>
      </c>
      <c r="F148" s="13" t="s">
        <v>39</v>
      </c>
      <c r="G148" s="11" t="s">
        <v>78</v>
      </c>
      <c r="H148" s="11" t="s">
        <v>27</v>
      </c>
      <c r="I148" s="14" t="s">
        <v>198</v>
      </c>
      <c r="J148" s="14" t="s">
        <v>123</v>
      </c>
      <c r="K148" s="15" t="s">
        <v>41</v>
      </c>
      <c r="L148" s="54" t="s">
        <v>216</v>
      </c>
      <c r="M148" s="14" t="s">
        <v>71</v>
      </c>
      <c r="N148" s="14" t="s">
        <v>43</v>
      </c>
      <c r="O148" s="14"/>
      <c r="P148" s="15" t="s">
        <v>44</v>
      </c>
      <c r="Q148" s="16">
        <v>23099</v>
      </c>
      <c r="R148" s="17">
        <v>45.02</v>
      </c>
      <c r="S148" s="18">
        <v>14604.988499999999</v>
      </c>
      <c r="T148" s="19" t="s">
        <v>34</v>
      </c>
      <c r="U148" s="20" t="s">
        <v>64</v>
      </c>
      <c r="V148" s="21">
        <v>44</v>
      </c>
      <c r="W148" s="21">
        <v>2</v>
      </c>
      <c r="X148" s="22"/>
    </row>
    <row r="149" spans="1:24" s="1" customFormat="1" ht="61.05" customHeight="1" x14ac:dyDescent="0.3">
      <c r="A149" s="23" t="s">
        <v>23</v>
      </c>
      <c r="B149" s="23" t="s">
        <v>214</v>
      </c>
      <c r="C149" s="12" t="s">
        <v>215</v>
      </c>
      <c r="D149" s="53"/>
      <c r="E149" s="38" t="str">
        <f>HYPERLINK("https://www.google.ru/search?q=L41731600&amp;newwindow=1&amp;tbm=isch","Еще фото")</f>
        <v>Еще фото</v>
      </c>
      <c r="F149" s="13" t="s">
        <v>39</v>
      </c>
      <c r="G149" s="23" t="s">
        <v>78</v>
      </c>
      <c r="H149" s="23" t="s">
        <v>27</v>
      </c>
      <c r="I149" s="23" t="s">
        <v>198</v>
      </c>
      <c r="J149" s="14" t="s">
        <v>123</v>
      </c>
      <c r="K149" s="15" t="s">
        <v>41</v>
      </c>
      <c r="L149" s="55"/>
      <c r="M149" s="14" t="s">
        <v>71</v>
      </c>
      <c r="N149" s="14" t="s">
        <v>43</v>
      </c>
      <c r="O149" s="14"/>
      <c r="P149" s="15" t="s">
        <v>44</v>
      </c>
      <c r="Q149" s="16">
        <v>23099</v>
      </c>
      <c r="R149" s="17">
        <v>45.02</v>
      </c>
      <c r="S149" s="18">
        <v>14604.988499999999</v>
      </c>
      <c r="T149" s="19" t="s">
        <v>34</v>
      </c>
      <c r="U149" s="20" t="s">
        <v>66</v>
      </c>
      <c r="V149" s="21">
        <v>45</v>
      </c>
      <c r="W149" s="21">
        <v>1</v>
      </c>
      <c r="X149" s="22"/>
    </row>
    <row r="150" spans="1:24" s="1" customFormat="1" ht="21" customHeight="1" x14ac:dyDescent="0.3">
      <c r="A150" s="11" t="s">
        <v>23</v>
      </c>
      <c r="B150" s="11" t="s">
        <v>217</v>
      </c>
      <c r="C150" s="26" t="s">
        <v>218</v>
      </c>
      <c r="D150" s="56"/>
      <c r="E150" s="38" t="str">
        <f>HYPERLINK("https://www.google.ru/search?q=L41733900&amp;newwindow=1&amp;tbm=isch","Еще фото")</f>
        <v>Еще фото</v>
      </c>
      <c r="F150" s="13" t="s">
        <v>39</v>
      </c>
      <c r="G150" s="11" t="s">
        <v>78</v>
      </c>
      <c r="H150" s="11" t="s">
        <v>27</v>
      </c>
      <c r="I150" s="14" t="s">
        <v>198</v>
      </c>
      <c r="J150" s="14" t="s">
        <v>123</v>
      </c>
      <c r="K150" s="15" t="s">
        <v>30</v>
      </c>
      <c r="L150" s="54" t="s">
        <v>216</v>
      </c>
      <c r="M150" s="14" t="s">
        <v>71</v>
      </c>
      <c r="N150" s="14" t="s">
        <v>43</v>
      </c>
      <c r="O150" s="14"/>
      <c r="P150" s="15" t="s">
        <v>44</v>
      </c>
      <c r="Q150" s="16">
        <v>24799</v>
      </c>
      <c r="R150" s="17">
        <v>40</v>
      </c>
      <c r="S150" s="18">
        <v>17111.309999999998</v>
      </c>
      <c r="T150" s="19" t="s">
        <v>34</v>
      </c>
      <c r="U150" s="20" t="s">
        <v>36</v>
      </c>
      <c r="V150" s="21">
        <v>36</v>
      </c>
      <c r="W150" s="21">
        <v>2</v>
      </c>
      <c r="X150" s="22"/>
    </row>
    <row r="151" spans="1:24" s="1" customFormat="1" ht="21" customHeight="1" x14ac:dyDescent="0.3">
      <c r="A151" s="23" t="s">
        <v>23</v>
      </c>
      <c r="B151" s="23" t="s">
        <v>217</v>
      </c>
      <c r="C151" s="27" t="s">
        <v>218</v>
      </c>
      <c r="D151" s="57"/>
      <c r="E151" s="38" t="str">
        <f>HYPERLINK("https://www.google.ru/search?q=L41733900&amp;newwindow=1&amp;tbm=isch","Еще фото")</f>
        <v>Еще фото</v>
      </c>
      <c r="F151" s="13" t="s">
        <v>39</v>
      </c>
      <c r="G151" s="23" t="s">
        <v>78</v>
      </c>
      <c r="H151" s="23" t="s">
        <v>27</v>
      </c>
      <c r="I151" s="23" t="s">
        <v>198</v>
      </c>
      <c r="J151" s="14" t="s">
        <v>123</v>
      </c>
      <c r="K151" s="15" t="s">
        <v>30</v>
      </c>
      <c r="L151" s="59"/>
      <c r="M151" s="14" t="s">
        <v>71</v>
      </c>
      <c r="N151" s="14" t="s">
        <v>43</v>
      </c>
      <c r="O151" s="14"/>
      <c r="P151" s="15" t="s">
        <v>44</v>
      </c>
      <c r="Q151" s="16">
        <v>24799</v>
      </c>
      <c r="R151" s="17">
        <v>40</v>
      </c>
      <c r="S151" s="18">
        <v>17111.309999999998</v>
      </c>
      <c r="T151" s="19" t="s">
        <v>34</v>
      </c>
      <c r="U151" s="20" t="s">
        <v>54</v>
      </c>
      <c r="V151" s="25">
        <v>36.5</v>
      </c>
      <c r="W151" s="21">
        <v>9</v>
      </c>
      <c r="X151" s="22"/>
    </row>
    <row r="152" spans="1:24" s="1" customFormat="1" ht="21" customHeight="1" x14ac:dyDescent="0.3">
      <c r="A152" s="23" t="s">
        <v>23</v>
      </c>
      <c r="B152" s="23" t="s">
        <v>217</v>
      </c>
      <c r="C152" s="27" t="s">
        <v>218</v>
      </c>
      <c r="D152" s="57"/>
      <c r="E152" s="38" t="str">
        <f>HYPERLINK("https://www.google.ru/search?q=L41733900&amp;newwindow=1&amp;tbm=isch","Еще фото")</f>
        <v>Еще фото</v>
      </c>
      <c r="F152" s="13" t="s">
        <v>39</v>
      </c>
      <c r="G152" s="23" t="s">
        <v>78</v>
      </c>
      <c r="H152" s="23" t="s">
        <v>27</v>
      </c>
      <c r="I152" s="23" t="s">
        <v>198</v>
      </c>
      <c r="J152" s="14" t="s">
        <v>123</v>
      </c>
      <c r="K152" s="15" t="s">
        <v>30</v>
      </c>
      <c r="L152" s="59"/>
      <c r="M152" s="14" t="s">
        <v>71</v>
      </c>
      <c r="N152" s="14" t="s">
        <v>43</v>
      </c>
      <c r="O152" s="14"/>
      <c r="P152" s="15" t="s">
        <v>44</v>
      </c>
      <c r="Q152" s="16">
        <v>24799</v>
      </c>
      <c r="R152" s="17">
        <v>40</v>
      </c>
      <c r="S152" s="18">
        <v>17111.309999999998</v>
      </c>
      <c r="T152" s="19" t="s">
        <v>34</v>
      </c>
      <c r="U152" s="20" t="s">
        <v>55</v>
      </c>
      <c r="V152" s="21">
        <v>37</v>
      </c>
      <c r="W152" s="21">
        <v>15</v>
      </c>
      <c r="X152" s="22"/>
    </row>
    <row r="153" spans="1:24" s="1" customFormat="1" ht="21" customHeight="1" x14ac:dyDescent="0.3">
      <c r="A153" s="23" t="s">
        <v>23</v>
      </c>
      <c r="B153" s="23" t="s">
        <v>217</v>
      </c>
      <c r="C153" s="27" t="s">
        <v>218</v>
      </c>
      <c r="D153" s="57"/>
      <c r="E153" s="38" t="str">
        <f>HYPERLINK("https://www.google.ru/search?q=L41733900&amp;newwindow=1&amp;tbm=isch","Еще фото")</f>
        <v>Еще фото</v>
      </c>
      <c r="F153" s="13" t="s">
        <v>39</v>
      </c>
      <c r="G153" s="23" t="s">
        <v>78</v>
      </c>
      <c r="H153" s="23" t="s">
        <v>27</v>
      </c>
      <c r="I153" s="23" t="s">
        <v>198</v>
      </c>
      <c r="J153" s="14" t="s">
        <v>123</v>
      </c>
      <c r="K153" s="15" t="s">
        <v>30</v>
      </c>
      <c r="L153" s="59"/>
      <c r="M153" s="14" t="s">
        <v>71</v>
      </c>
      <c r="N153" s="14" t="s">
        <v>43</v>
      </c>
      <c r="O153" s="14"/>
      <c r="P153" s="15" t="s">
        <v>44</v>
      </c>
      <c r="Q153" s="16">
        <v>24799</v>
      </c>
      <c r="R153" s="17">
        <v>40</v>
      </c>
      <c r="S153" s="18">
        <v>17111.309999999998</v>
      </c>
      <c r="T153" s="19" t="s">
        <v>34</v>
      </c>
      <c r="U153" s="20" t="s">
        <v>56</v>
      </c>
      <c r="V153" s="21">
        <v>38</v>
      </c>
      <c r="W153" s="21">
        <v>11</v>
      </c>
      <c r="X153" s="22"/>
    </row>
    <row r="154" spans="1:24" s="1" customFormat="1" ht="32" customHeight="1" x14ac:dyDescent="0.3">
      <c r="A154" s="23" t="s">
        <v>23</v>
      </c>
      <c r="B154" s="23" t="s">
        <v>217</v>
      </c>
      <c r="C154" s="27" t="s">
        <v>218</v>
      </c>
      <c r="D154" s="58"/>
      <c r="E154" s="38" t="str">
        <f>HYPERLINK("https://www.google.ru/search?q=L41733900&amp;newwindow=1&amp;tbm=isch","Еще фото")</f>
        <v>Еще фото</v>
      </c>
      <c r="F154" s="13" t="s">
        <v>39</v>
      </c>
      <c r="G154" s="23" t="s">
        <v>78</v>
      </c>
      <c r="H154" s="23" t="s">
        <v>27</v>
      </c>
      <c r="I154" s="23" t="s">
        <v>198</v>
      </c>
      <c r="J154" s="14" t="s">
        <v>123</v>
      </c>
      <c r="K154" s="15" t="s">
        <v>30</v>
      </c>
      <c r="L154" s="55"/>
      <c r="M154" s="14" t="s">
        <v>71</v>
      </c>
      <c r="N154" s="14" t="s">
        <v>43</v>
      </c>
      <c r="O154" s="14"/>
      <c r="P154" s="15" t="s">
        <v>44</v>
      </c>
      <c r="Q154" s="16">
        <v>24799</v>
      </c>
      <c r="R154" s="17">
        <v>40</v>
      </c>
      <c r="S154" s="18">
        <v>17111.309999999998</v>
      </c>
      <c r="T154" s="19" t="s">
        <v>34</v>
      </c>
      <c r="U154" s="20" t="s">
        <v>74</v>
      </c>
      <c r="V154" s="25">
        <v>38.5</v>
      </c>
      <c r="W154" s="21">
        <v>6</v>
      </c>
      <c r="X154" s="22"/>
    </row>
    <row r="155" spans="1:24" s="1" customFormat="1" ht="35" customHeight="1" x14ac:dyDescent="0.3">
      <c r="A155" s="11" t="s">
        <v>23</v>
      </c>
      <c r="B155" s="11" t="s">
        <v>219</v>
      </c>
      <c r="C155" s="12" t="s">
        <v>220</v>
      </c>
      <c r="D155" s="56"/>
      <c r="E155" s="38" t="str">
        <f>HYPERLINK("https://www.google.ru/search?q=L47000200&amp;newwindow=1&amp;tbm=isch","Еще фото")</f>
        <v>Еще фото</v>
      </c>
      <c r="F155" s="28" t="s">
        <v>139</v>
      </c>
      <c r="G155" s="11" t="s">
        <v>78</v>
      </c>
      <c r="H155" s="11" t="s">
        <v>27</v>
      </c>
      <c r="I155" s="14" t="s">
        <v>198</v>
      </c>
      <c r="J155" s="14" t="s">
        <v>29</v>
      </c>
      <c r="K155" s="15" t="s">
        <v>30</v>
      </c>
      <c r="L155" s="54" t="s">
        <v>221</v>
      </c>
      <c r="M155" s="14"/>
      <c r="N155" s="14" t="s">
        <v>72</v>
      </c>
      <c r="O155" s="14"/>
      <c r="P155" s="15" t="s">
        <v>222</v>
      </c>
      <c r="Q155" s="16">
        <v>30999</v>
      </c>
      <c r="R155" s="17">
        <v>40</v>
      </c>
      <c r="S155" s="18">
        <v>21389.31</v>
      </c>
      <c r="T155" s="19" t="s">
        <v>34</v>
      </c>
      <c r="U155" s="20" t="s">
        <v>54</v>
      </c>
      <c r="V155" s="25">
        <v>36.5</v>
      </c>
      <c r="W155" s="21">
        <v>4</v>
      </c>
      <c r="X155" s="22"/>
    </row>
    <row r="156" spans="1:24" s="1" customFormat="1" ht="35" customHeight="1" x14ac:dyDescent="0.3">
      <c r="A156" s="23" t="s">
        <v>23</v>
      </c>
      <c r="B156" s="23" t="s">
        <v>219</v>
      </c>
      <c r="C156" s="12" t="s">
        <v>220</v>
      </c>
      <c r="D156" s="57"/>
      <c r="E156" s="38" t="str">
        <f>HYPERLINK("https://www.google.ru/search?q=L47000200&amp;newwindow=1&amp;tbm=isch","Еще фото")</f>
        <v>Еще фото</v>
      </c>
      <c r="F156" s="28" t="s">
        <v>139</v>
      </c>
      <c r="G156" s="23" t="s">
        <v>78</v>
      </c>
      <c r="H156" s="23" t="s">
        <v>27</v>
      </c>
      <c r="I156" s="23" t="s">
        <v>198</v>
      </c>
      <c r="J156" s="14" t="s">
        <v>29</v>
      </c>
      <c r="K156" s="15" t="s">
        <v>30</v>
      </c>
      <c r="L156" s="59"/>
      <c r="M156" s="14"/>
      <c r="N156" s="14" t="s">
        <v>72</v>
      </c>
      <c r="O156" s="14"/>
      <c r="P156" s="15" t="s">
        <v>222</v>
      </c>
      <c r="Q156" s="16">
        <v>30999</v>
      </c>
      <c r="R156" s="17">
        <v>40</v>
      </c>
      <c r="S156" s="18">
        <v>21389.31</v>
      </c>
      <c r="T156" s="19" t="s">
        <v>34</v>
      </c>
      <c r="U156" s="20" t="s">
        <v>56</v>
      </c>
      <c r="V156" s="21">
        <v>38</v>
      </c>
      <c r="W156" s="21">
        <v>8</v>
      </c>
      <c r="X156" s="22"/>
    </row>
    <row r="157" spans="1:24" s="1" customFormat="1" ht="37.049999999999997" customHeight="1" x14ac:dyDescent="0.3">
      <c r="A157" s="23" t="s">
        <v>23</v>
      </c>
      <c r="B157" s="23" t="s">
        <v>219</v>
      </c>
      <c r="C157" s="12" t="s">
        <v>220</v>
      </c>
      <c r="D157" s="58"/>
      <c r="E157" s="38" t="str">
        <f>HYPERLINK("https://www.google.ru/search?q=L47000200&amp;newwindow=1&amp;tbm=isch","Еще фото")</f>
        <v>Еще фото</v>
      </c>
      <c r="F157" s="28" t="s">
        <v>139</v>
      </c>
      <c r="G157" s="23" t="s">
        <v>78</v>
      </c>
      <c r="H157" s="23" t="s">
        <v>27</v>
      </c>
      <c r="I157" s="23" t="s">
        <v>198</v>
      </c>
      <c r="J157" s="14" t="s">
        <v>29</v>
      </c>
      <c r="K157" s="15" t="s">
        <v>30</v>
      </c>
      <c r="L157" s="55"/>
      <c r="M157" s="14"/>
      <c r="N157" s="14" t="s">
        <v>72</v>
      </c>
      <c r="O157" s="14"/>
      <c r="P157" s="15" t="s">
        <v>222</v>
      </c>
      <c r="Q157" s="16">
        <v>30999</v>
      </c>
      <c r="R157" s="17">
        <v>40</v>
      </c>
      <c r="S157" s="18">
        <v>21389.31</v>
      </c>
      <c r="T157" s="19" t="s">
        <v>34</v>
      </c>
      <c r="U157" s="20" t="s">
        <v>74</v>
      </c>
      <c r="V157" s="25">
        <v>38.5</v>
      </c>
      <c r="W157" s="21">
        <v>1</v>
      </c>
      <c r="X157" s="22"/>
    </row>
    <row r="158" spans="1:24" s="1" customFormat="1" ht="21" customHeight="1" x14ac:dyDescent="0.3">
      <c r="A158" s="11" t="s">
        <v>23</v>
      </c>
      <c r="B158" s="11" t="s">
        <v>211</v>
      </c>
      <c r="C158" s="26" t="s">
        <v>223</v>
      </c>
      <c r="D158" s="56"/>
      <c r="E158" s="38" t="str">
        <f>HYPERLINK("https://www.google.ru/search?q=L47112400&amp;newwindow=1&amp;tbm=isch","Еще фото")</f>
        <v>Еще фото</v>
      </c>
      <c r="F158" s="13"/>
      <c r="G158" s="11" t="s">
        <v>213</v>
      </c>
      <c r="H158" s="11" t="s">
        <v>27</v>
      </c>
      <c r="I158" s="14" t="s">
        <v>198</v>
      </c>
      <c r="J158" s="14" t="s">
        <v>40</v>
      </c>
      <c r="K158" s="15" t="s">
        <v>30</v>
      </c>
      <c r="L158" s="54" t="s">
        <v>205</v>
      </c>
      <c r="M158" s="14"/>
      <c r="N158" s="14" t="s">
        <v>43</v>
      </c>
      <c r="O158" s="14"/>
      <c r="P158" s="15" t="s">
        <v>171</v>
      </c>
      <c r="Q158" s="16">
        <v>11299</v>
      </c>
      <c r="R158" s="17">
        <v>40</v>
      </c>
      <c r="S158" s="18">
        <v>7796.3099999999986</v>
      </c>
      <c r="T158" s="19" t="s">
        <v>34</v>
      </c>
      <c r="U158" s="20" t="s">
        <v>35</v>
      </c>
      <c r="V158" s="21">
        <v>35</v>
      </c>
      <c r="W158" s="21">
        <v>1</v>
      </c>
      <c r="X158" s="22"/>
    </row>
    <row r="159" spans="1:24" s="1" customFormat="1" ht="21" customHeight="1" x14ac:dyDescent="0.3">
      <c r="A159" s="23" t="s">
        <v>23</v>
      </c>
      <c r="B159" s="23" t="s">
        <v>211</v>
      </c>
      <c r="C159" s="27" t="s">
        <v>223</v>
      </c>
      <c r="D159" s="57"/>
      <c r="E159" s="38" t="str">
        <f>HYPERLINK("https://www.google.ru/search?q=L47112400&amp;newwindow=1&amp;tbm=isch","Еще фото")</f>
        <v>Еще фото</v>
      </c>
      <c r="F159" s="13"/>
      <c r="G159" s="23" t="s">
        <v>213</v>
      </c>
      <c r="H159" s="23" t="s">
        <v>27</v>
      </c>
      <c r="I159" s="23" t="s">
        <v>198</v>
      </c>
      <c r="J159" s="14" t="s">
        <v>40</v>
      </c>
      <c r="K159" s="15" t="s">
        <v>30</v>
      </c>
      <c r="L159" s="59"/>
      <c r="M159" s="14"/>
      <c r="N159" s="14" t="s">
        <v>43</v>
      </c>
      <c r="O159" s="14"/>
      <c r="P159" s="15" t="s">
        <v>171</v>
      </c>
      <c r="Q159" s="16">
        <v>11299</v>
      </c>
      <c r="R159" s="17">
        <v>40</v>
      </c>
      <c r="S159" s="18">
        <v>7796.3099999999986</v>
      </c>
      <c r="T159" s="19" t="s">
        <v>34</v>
      </c>
      <c r="U159" s="20" t="s">
        <v>36</v>
      </c>
      <c r="V159" s="21">
        <v>36</v>
      </c>
      <c r="W159" s="21">
        <v>3</v>
      </c>
      <c r="X159" s="22"/>
    </row>
    <row r="160" spans="1:24" s="1" customFormat="1" ht="21" customHeight="1" x14ac:dyDescent="0.3">
      <c r="A160" s="23" t="s">
        <v>23</v>
      </c>
      <c r="B160" s="23" t="s">
        <v>211</v>
      </c>
      <c r="C160" s="27" t="s">
        <v>223</v>
      </c>
      <c r="D160" s="57"/>
      <c r="E160" s="38" t="str">
        <f>HYPERLINK("https://www.google.ru/search?q=L47112400&amp;newwindow=1&amp;tbm=isch","Еще фото")</f>
        <v>Еще фото</v>
      </c>
      <c r="F160" s="13"/>
      <c r="G160" s="23" t="s">
        <v>213</v>
      </c>
      <c r="H160" s="23" t="s">
        <v>27</v>
      </c>
      <c r="I160" s="23" t="s">
        <v>198</v>
      </c>
      <c r="J160" s="14" t="s">
        <v>40</v>
      </c>
      <c r="K160" s="15" t="s">
        <v>30</v>
      </c>
      <c r="L160" s="59"/>
      <c r="M160" s="14"/>
      <c r="N160" s="14" t="s">
        <v>43</v>
      </c>
      <c r="O160" s="14"/>
      <c r="P160" s="15" t="s">
        <v>171</v>
      </c>
      <c r="Q160" s="16">
        <v>11299</v>
      </c>
      <c r="R160" s="17">
        <v>40</v>
      </c>
      <c r="S160" s="18">
        <v>7796.3099999999986</v>
      </c>
      <c r="T160" s="19" t="s">
        <v>34</v>
      </c>
      <c r="U160" s="20" t="s">
        <v>54</v>
      </c>
      <c r="V160" s="25">
        <v>36.5</v>
      </c>
      <c r="W160" s="21">
        <v>5</v>
      </c>
      <c r="X160" s="22"/>
    </row>
    <row r="161" spans="1:24" s="1" customFormat="1" ht="21" customHeight="1" x14ac:dyDescent="0.3">
      <c r="A161" s="23" t="s">
        <v>23</v>
      </c>
      <c r="B161" s="23" t="s">
        <v>211</v>
      </c>
      <c r="C161" s="27" t="s">
        <v>223</v>
      </c>
      <c r="D161" s="57"/>
      <c r="E161" s="38" t="str">
        <f>HYPERLINK("https://www.google.ru/search?q=L47112400&amp;newwindow=1&amp;tbm=isch","Еще фото")</f>
        <v>Еще фото</v>
      </c>
      <c r="F161" s="13"/>
      <c r="G161" s="23" t="s">
        <v>213</v>
      </c>
      <c r="H161" s="23" t="s">
        <v>27</v>
      </c>
      <c r="I161" s="23" t="s">
        <v>198</v>
      </c>
      <c r="J161" s="14" t="s">
        <v>40</v>
      </c>
      <c r="K161" s="15" t="s">
        <v>30</v>
      </c>
      <c r="L161" s="59"/>
      <c r="M161" s="14"/>
      <c r="N161" s="14" t="s">
        <v>43</v>
      </c>
      <c r="O161" s="14"/>
      <c r="P161" s="15" t="s">
        <v>171</v>
      </c>
      <c r="Q161" s="16">
        <v>11299</v>
      </c>
      <c r="R161" s="17">
        <v>40</v>
      </c>
      <c r="S161" s="18">
        <v>7796.3099999999986</v>
      </c>
      <c r="T161" s="19" t="s">
        <v>34</v>
      </c>
      <c r="U161" s="20" t="s">
        <v>55</v>
      </c>
      <c r="V161" s="21">
        <v>37</v>
      </c>
      <c r="W161" s="21">
        <v>5</v>
      </c>
      <c r="X161" s="22"/>
    </row>
    <row r="162" spans="1:24" s="1" customFormat="1" ht="32" customHeight="1" x14ac:dyDescent="0.3">
      <c r="A162" s="23" t="s">
        <v>23</v>
      </c>
      <c r="B162" s="23" t="s">
        <v>211</v>
      </c>
      <c r="C162" s="27" t="s">
        <v>223</v>
      </c>
      <c r="D162" s="58"/>
      <c r="E162" s="38" t="str">
        <f>HYPERLINK("https://www.google.ru/search?q=L47112400&amp;newwindow=1&amp;tbm=isch","Еще фото")</f>
        <v>Еще фото</v>
      </c>
      <c r="F162" s="13"/>
      <c r="G162" s="23" t="s">
        <v>213</v>
      </c>
      <c r="H162" s="23" t="s">
        <v>27</v>
      </c>
      <c r="I162" s="23" t="s">
        <v>198</v>
      </c>
      <c r="J162" s="14" t="s">
        <v>40</v>
      </c>
      <c r="K162" s="15" t="s">
        <v>30</v>
      </c>
      <c r="L162" s="55"/>
      <c r="M162" s="14"/>
      <c r="N162" s="14" t="s">
        <v>43</v>
      </c>
      <c r="O162" s="14"/>
      <c r="P162" s="15" t="s">
        <v>171</v>
      </c>
      <c r="Q162" s="16">
        <v>11299</v>
      </c>
      <c r="R162" s="17">
        <v>40</v>
      </c>
      <c r="S162" s="18">
        <v>7796.3099999999986</v>
      </c>
      <c r="T162" s="19" t="s">
        <v>34</v>
      </c>
      <c r="U162" s="20" t="s">
        <v>57</v>
      </c>
      <c r="V162" s="21">
        <v>39</v>
      </c>
      <c r="W162" s="21">
        <v>1</v>
      </c>
      <c r="X162" s="22"/>
    </row>
    <row r="163" spans="1:24" s="1" customFormat="1" ht="52.05" customHeight="1" x14ac:dyDescent="0.3">
      <c r="A163" s="11" t="s">
        <v>23</v>
      </c>
      <c r="B163" s="11" t="s">
        <v>82</v>
      </c>
      <c r="C163" s="12" t="s">
        <v>224</v>
      </c>
      <c r="D163" s="52"/>
      <c r="E163" s="38" t="str">
        <f>HYPERLINK("https://www.google.ru/search?q=L47212400&amp;newwindow=1&amp;tbm=isch","Еще фото")</f>
        <v>Еще фото</v>
      </c>
      <c r="F163" s="28" t="s">
        <v>139</v>
      </c>
      <c r="G163" s="11" t="s">
        <v>78</v>
      </c>
      <c r="H163" s="11" t="s">
        <v>27</v>
      </c>
      <c r="I163" s="14" t="s">
        <v>198</v>
      </c>
      <c r="J163" s="14" t="s">
        <v>29</v>
      </c>
      <c r="K163" s="15" t="s">
        <v>30</v>
      </c>
      <c r="L163" s="54" t="s">
        <v>84</v>
      </c>
      <c r="M163" s="14"/>
      <c r="N163" s="14" t="s">
        <v>225</v>
      </c>
      <c r="O163" s="14"/>
      <c r="P163" s="15" t="s">
        <v>222</v>
      </c>
      <c r="Q163" s="16">
        <v>17999</v>
      </c>
      <c r="R163" s="17">
        <v>40</v>
      </c>
      <c r="S163" s="18">
        <v>12419.31</v>
      </c>
      <c r="T163" s="19" t="s">
        <v>34</v>
      </c>
      <c r="U163" s="20" t="s">
        <v>56</v>
      </c>
      <c r="V163" s="21">
        <v>38</v>
      </c>
      <c r="W163" s="21">
        <v>3</v>
      </c>
      <c r="X163" s="22"/>
    </row>
    <row r="164" spans="1:24" s="1" customFormat="1" ht="61.05" customHeight="1" x14ac:dyDescent="0.3">
      <c r="A164" s="23" t="s">
        <v>23</v>
      </c>
      <c r="B164" s="23" t="s">
        <v>82</v>
      </c>
      <c r="C164" s="12" t="s">
        <v>224</v>
      </c>
      <c r="D164" s="53"/>
      <c r="E164" s="38" t="str">
        <f>HYPERLINK("https://www.google.ru/search?q=L47212400&amp;newwindow=1&amp;tbm=isch","Еще фото")</f>
        <v>Еще фото</v>
      </c>
      <c r="F164" s="28" t="s">
        <v>139</v>
      </c>
      <c r="G164" s="23" t="s">
        <v>78</v>
      </c>
      <c r="H164" s="23" t="s">
        <v>27</v>
      </c>
      <c r="I164" s="23" t="s">
        <v>198</v>
      </c>
      <c r="J164" s="14" t="s">
        <v>29</v>
      </c>
      <c r="K164" s="15" t="s">
        <v>30</v>
      </c>
      <c r="L164" s="55"/>
      <c r="M164" s="14"/>
      <c r="N164" s="14" t="s">
        <v>225</v>
      </c>
      <c r="O164" s="14"/>
      <c r="P164" s="15" t="s">
        <v>222</v>
      </c>
      <c r="Q164" s="16">
        <v>17999</v>
      </c>
      <c r="R164" s="17">
        <v>40</v>
      </c>
      <c r="S164" s="18">
        <v>12419.31</v>
      </c>
      <c r="T164" s="19" t="s">
        <v>34</v>
      </c>
      <c r="U164" s="20" t="s">
        <v>57</v>
      </c>
      <c r="V164" s="21">
        <v>39</v>
      </c>
      <c r="W164" s="21">
        <v>4</v>
      </c>
      <c r="X164" s="22"/>
    </row>
    <row r="165" spans="1:24" s="1" customFormat="1" ht="52.05" customHeight="1" x14ac:dyDescent="0.3">
      <c r="A165" s="11" t="s">
        <v>23</v>
      </c>
      <c r="B165" s="11" t="s">
        <v>211</v>
      </c>
      <c r="C165" s="12" t="s">
        <v>226</v>
      </c>
      <c r="D165" s="52"/>
      <c r="E165" s="38" t="str">
        <f>HYPERLINK("https://www.google.ru/search?q=L47994800&amp;newwindow=1&amp;tbm=isch","Еще фото")</f>
        <v>Еще фото</v>
      </c>
      <c r="F165" s="13"/>
      <c r="G165" s="11" t="s">
        <v>213</v>
      </c>
      <c r="H165" s="11" t="s">
        <v>27</v>
      </c>
      <c r="I165" s="14" t="s">
        <v>198</v>
      </c>
      <c r="J165" s="14" t="s">
        <v>40</v>
      </c>
      <c r="K165" s="15" t="s">
        <v>30</v>
      </c>
      <c r="L165" s="54" t="s">
        <v>205</v>
      </c>
      <c r="M165" s="14"/>
      <c r="N165" s="14" t="s">
        <v>227</v>
      </c>
      <c r="O165" s="14"/>
      <c r="P165" s="15" t="s">
        <v>171</v>
      </c>
      <c r="Q165" s="16">
        <v>11299</v>
      </c>
      <c r="R165" s="17">
        <v>40</v>
      </c>
      <c r="S165" s="18">
        <v>7796.3099999999986</v>
      </c>
      <c r="T165" s="19" t="s">
        <v>34</v>
      </c>
      <c r="U165" s="20" t="s">
        <v>36</v>
      </c>
      <c r="V165" s="21">
        <v>36</v>
      </c>
      <c r="W165" s="21">
        <v>1</v>
      </c>
      <c r="X165" s="22"/>
    </row>
    <row r="166" spans="1:24" s="1" customFormat="1" ht="61.05" customHeight="1" x14ac:dyDescent="0.3">
      <c r="A166" s="23" t="s">
        <v>23</v>
      </c>
      <c r="B166" s="23" t="s">
        <v>211</v>
      </c>
      <c r="C166" s="12" t="s">
        <v>226</v>
      </c>
      <c r="D166" s="53"/>
      <c r="E166" s="38" t="str">
        <f>HYPERLINK("https://www.google.ru/search?q=L47994800&amp;newwindow=1&amp;tbm=isch","Еще фото")</f>
        <v>Еще фото</v>
      </c>
      <c r="F166" s="13"/>
      <c r="G166" s="23" t="s">
        <v>213</v>
      </c>
      <c r="H166" s="23" t="s">
        <v>27</v>
      </c>
      <c r="I166" s="23" t="s">
        <v>198</v>
      </c>
      <c r="J166" s="14" t="s">
        <v>40</v>
      </c>
      <c r="K166" s="15" t="s">
        <v>30</v>
      </c>
      <c r="L166" s="55"/>
      <c r="M166" s="14"/>
      <c r="N166" s="14" t="s">
        <v>227</v>
      </c>
      <c r="O166" s="14"/>
      <c r="P166" s="15" t="s">
        <v>171</v>
      </c>
      <c r="Q166" s="16">
        <v>11299</v>
      </c>
      <c r="R166" s="17">
        <v>40</v>
      </c>
      <c r="S166" s="18">
        <v>7796.3099999999986</v>
      </c>
      <c r="T166" s="19" t="s">
        <v>34</v>
      </c>
      <c r="U166" s="20" t="s">
        <v>56</v>
      </c>
      <c r="V166" s="21">
        <v>38</v>
      </c>
      <c r="W166" s="21">
        <v>1</v>
      </c>
      <c r="X166" s="22"/>
    </row>
    <row r="167" spans="1:24" s="1" customFormat="1" ht="108" customHeight="1" x14ac:dyDescent="0.3">
      <c r="A167" s="11" t="s">
        <v>23</v>
      </c>
      <c r="B167" s="11" t="s">
        <v>228</v>
      </c>
      <c r="C167" s="12" t="s">
        <v>229</v>
      </c>
      <c r="D167" s="24"/>
      <c r="E167" s="38" t="str">
        <f>HYPERLINK("https://www.google.ru/search?q=LC2466300&amp;newwindow=1&amp;tbm=isch","Еще фото")</f>
        <v>Еще фото</v>
      </c>
      <c r="F167" s="13"/>
      <c r="G167" s="11" t="s">
        <v>230</v>
      </c>
      <c r="H167" s="11" t="s">
        <v>231</v>
      </c>
      <c r="I167" s="14" t="s">
        <v>232</v>
      </c>
      <c r="J167" s="14" t="s">
        <v>79</v>
      </c>
      <c r="K167" s="15" t="s">
        <v>169</v>
      </c>
      <c r="L167" s="14" t="s">
        <v>233</v>
      </c>
      <c r="M167" s="14"/>
      <c r="N167" s="14" t="s">
        <v>166</v>
      </c>
      <c r="O167" s="14"/>
      <c r="P167" s="15" t="s">
        <v>234</v>
      </c>
      <c r="Q167" s="16">
        <v>10599</v>
      </c>
      <c r="R167" s="17">
        <v>40</v>
      </c>
      <c r="S167" s="18">
        <v>7313.3099999999986</v>
      </c>
      <c r="T167" s="19" t="s">
        <v>235</v>
      </c>
      <c r="U167" s="20" t="s">
        <v>236</v>
      </c>
      <c r="V167" s="34" t="s">
        <v>237</v>
      </c>
      <c r="W167" s="21">
        <v>2</v>
      </c>
      <c r="X167" s="22"/>
    </row>
    <row r="168" spans="1:24" s="1" customFormat="1" ht="35" customHeight="1" x14ac:dyDescent="0.3">
      <c r="A168" s="11" t="s">
        <v>23</v>
      </c>
      <c r="B168" s="11" t="s">
        <v>238</v>
      </c>
      <c r="C168" s="12" t="s">
        <v>239</v>
      </c>
      <c r="D168" s="56"/>
      <c r="E168" s="38" t="str">
        <f>HYPERLINK("https://www.google.ru/search?q=L47112000&amp;newwindow=1&amp;tbm=isch","Еще фото")</f>
        <v>Еще фото</v>
      </c>
      <c r="F168" s="13" t="s">
        <v>39</v>
      </c>
      <c r="G168" s="11" t="s">
        <v>213</v>
      </c>
      <c r="H168" s="11" t="s">
        <v>27</v>
      </c>
      <c r="I168" s="14" t="s">
        <v>240</v>
      </c>
      <c r="J168" s="14" t="s">
        <v>40</v>
      </c>
      <c r="K168" s="15" t="s">
        <v>41</v>
      </c>
      <c r="L168" s="54" t="s">
        <v>205</v>
      </c>
      <c r="M168" s="14"/>
      <c r="N168" s="14" t="s">
        <v>43</v>
      </c>
      <c r="O168" s="14"/>
      <c r="P168" s="15" t="s">
        <v>171</v>
      </c>
      <c r="Q168" s="16">
        <v>12499</v>
      </c>
      <c r="R168" s="17">
        <v>40</v>
      </c>
      <c r="S168" s="18">
        <v>8624.31</v>
      </c>
      <c r="T168" s="19" t="s">
        <v>34</v>
      </c>
      <c r="U168" s="20" t="s">
        <v>57</v>
      </c>
      <c r="V168" s="21">
        <v>39</v>
      </c>
      <c r="W168" s="21">
        <v>4</v>
      </c>
      <c r="X168" s="22"/>
    </row>
    <row r="169" spans="1:24" s="1" customFormat="1" ht="35" customHeight="1" x14ac:dyDescent="0.3">
      <c r="A169" s="23" t="s">
        <v>23</v>
      </c>
      <c r="B169" s="23" t="s">
        <v>238</v>
      </c>
      <c r="C169" s="12" t="s">
        <v>239</v>
      </c>
      <c r="D169" s="57"/>
      <c r="E169" s="38" t="str">
        <f>HYPERLINK("https://www.google.ru/search?q=L47112000&amp;newwindow=1&amp;tbm=isch","Еще фото")</f>
        <v>Еще фото</v>
      </c>
      <c r="F169" s="13" t="s">
        <v>39</v>
      </c>
      <c r="G169" s="23" t="s">
        <v>213</v>
      </c>
      <c r="H169" s="23" t="s">
        <v>27</v>
      </c>
      <c r="I169" s="23" t="s">
        <v>240</v>
      </c>
      <c r="J169" s="14" t="s">
        <v>40</v>
      </c>
      <c r="K169" s="15" t="s">
        <v>41</v>
      </c>
      <c r="L169" s="59"/>
      <c r="M169" s="14"/>
      <c r="N169" s="14" t="s">
        <v>43</v>
      </c>
      <c r="O169" s="14"/>
      <c r="P169" s="15" t="s">
        <v>171</v>
      </c>
      <c r="Q169" s="16">
        <v>12499</v>
      </c>
      <c r="R169" s="17">
        <v>40</v>
      </c>
      <c r="S169" s="18">
        <v>8624.31</v>
      </c>
      <c r="T169" s="19" t="s">
        <v>34</v>
      </c>
      <c r="U169" s="20" t="s">
        <v>45</v>
      </c>
      <c r="V169" s="25">
        <v>42.5</v>
      </c>
      <c r="W169" s="21">
        <v>2</v>
      </c>
      <c r="X169" s="22"/>
    </row>
    <row r="170" spans="1:24" s="1" customFormat="1" ht="37.049999999999997" customHeight="1" x14ac:dyDescent="0.3">
      <c r="A170" s="23" t="s">
        <v>23</v>
      </c>
      <c r="B170" s="23" t="s">
        <v>238</v>
      </c>
      <c r="C170" s="12" t="s">
        <v>239</v>
      </c>
      <c r="D170" s="58"/>
      <c r="E170" s="38" t="str">
        <f>HYPERLINK("https://www.google.ru/search?q=L47112000&amp;newwindow=1&amp;tbm=isch","Еще фото")</f>
        <v>Еще фото</v>
      </c>
      <c r="F170" s="13" t="s">
        <v>39</v>
      </c>
      <c r="G170" s="23" t="s">
        <v>213</v>
      </c>
      <c r="H170" s="23" t="s">
        <v>27</v>
      </c>
      <c r="I170" s="23" t="s">
        <v>240</v>
      </c>
      <c r="J170" s="14" t="s">
        <v>40</v>
      </c>
      <c r="K170" s="15" t="s">
        <v>41</v>
      </c>
      <c r="L170" s="55"/>
      <c r="M170" s="14"/>
      <c r="N170" s="14" t="s">
        <v>43</v>
      </c>
      <c r="O170" s="14"/>
      <c r="P170" s="15" t="s">
        <v>171</v>
      </c>
      <c r="Q170" s="16">
        <v>12499</v>
      </c>
      <c r="R170" s="17">
        <v>40</v>
      </c>
      <c r="S170" s="18">
        <v>8624.31</v>
      </c>
      <c r="T170" s="19" t="s">
        <v>34</v>
      </c>
      <c r="U170" s="20" t="s">
        <v>64</v>
      </c>
      <c r="V170" s="21">
        <v>44</v>
      </c>
      <c r="W170" s="21">
        <v>1</v>
      </c>
      <c r="X170" s="22"/>
    </row>
  </sheetData>
  <autoFilter ref="A3:X170" xr:uid="{00000000-0009-0000-0000-000000000000}"/>
  <mergeCells count="58">
    <mergeCell ref="D4:D5"/>
    <mergeCell ref="L4:L5"/>
    <mergeCell ref="D7:D9"/>
    <mergeCell ref="L7:L9"/>
    <mergeCell ref="D10:D16"/>
    <mergeCell ref="L10:L16"/>
    <mergeCell ref="D17:D21"/>
    <mergeCell ref="L17:L21"/>
    <mergeCell ref="D22:D26"/>
    <mergeCell ref="L22:L26"/>
    <mergeCell ref="D44:D46"/>
    <mergeCell ref="L44:L46"/>
    <mergeCell ref="D47:D49"/>
    <mergeCell ref="L47:L49"/>
    <mergeCell ref="D50:D57"/>
    <mergeCell ref="L50:L57"/>
    <mergeCell ref="D58:D59"/>
    <mergeCell ref="L58:L59"/>
    <mergeCell ref="D60:D62"/>
    <mergeCell ref="L60:L62"/>
    <mergeCell ref="D63:D64"/>
    <mergeCell ref="L63:L64"/>
    <mergeCell ref="D65:D66"/>
    <mergeCell ref="L65:L66"/>
    <mergeCell ref="D67:D72"/>
    <mergeCell ref="L67:L72"/>
    <mergeCell ref="D73:D85"/>
    <mergeCell ref="L73:L85"/>
    <mergeCell ref="D86:D90"/>
    <mergeCell ref="L86:L90"/>
    <mergeCell ref="D91:D95"/>
    <mergeCell ref="L91:L95"/>
    <mergeCell ref="D96:D99"/>
    <mergeCell ref="L96:L99"/>
    <mergeCell ref="D100:D112"/>
    <mergeCell ref="L100:L112"/>
    <mergeCell ref="D113:D120"/>
    <mergeCell ref="L113:L120"/>
    <mergeCell ref="D121:D122"/>
    <mergeCell ref="L121:L122"/>
    <mergeCell ref="D123:D134"/>
    <mergeCell ref="L123:L134"/>
    <mergeCell ref="D135:D141"/>
    <mergeCell ref="L135:L141"/>
    <mergeCell ref="D148:D149"/>
    <mergeCell ref="L148:L149"/>
    <mergeCell ref="D150:D154"/>
    <mergeCell ref="L150:L154"/>
    <mergeCell ref="D165:D166"/>
    <mergeCell ref="L165:L166"/>
    <mergeCell ref="D168:D170"/>
    <mergeCell ref="L168:L170"/>
    <mergeCell ref="D155:D157"/>
    <mergeCell ref="L155:L157"/>
    <mergeCell ref="D158:D162"/>
    <mergeCell ref="L158:L162"/>
    <mergeCell ref="D163:D164"/>
    <mergeCell ref="L163:L164"/>
  </mergeCells>
  <dataValidations count="11">
    <dataValidation type="whole" operator="lessThanOrEqual" allowBlank="1" showErrorMessage="1" errorTitle="Неверно" error="Заказ не может быть больше Наличия" sqref="X169 X167 X150 X148 X140 X136:X137 X132 X125:X126 X118:X119 X110 X102:X103 X94:X95 X76 X61 X54 X50 X23 X21 X17:X18 X10:X11 X7 X4:X5" xr:uid="{00000000-0002-0000-0000-000000000000}">
      <formula1>2</formula1>
    </dataValidation>
    <dataValidation type="whole" operator="lessThanOrEqual" allowBlank="1" showErrorMessage="1" errorTitle="Неверно" error="Заказ не может быть больше Наличия" sqref="X6 X170 X165:X166 X162 X157:X158 X149 X141:X147 X139 X133:X135 X120:X124 X115 X111:X112 X96:X101 X83:X93 X73:X75 X63:X66 X55:X60 X51 X47:X48 X44 X40:X42 X27:X38 X22 X19 X14:X16 X9" xr:uid="{00000000-0002-0000-0000-000002000000}">
      <formula1>1</formula1>
    </dataValidation>
    <dataValidation type="whole" operator="lessThanOrEqual" allowBlank="1" showErrorMessage="1" errorTitle="Неверно" error="Заказ не может быть больше Наличия" sqref="X8 X163 X159 X138 X131 X113:X114 X109 X104 X82 X77 X69:X70 X62 X52 X39 X26 X20 X13" xr:uid="{00000000-0002-0000-0000-000004000000}">
      <formula1>3</formula1>
    </dataValidation>
    <dataValidation type="whole" operator="lessThanOrEqual" allowBlank="1" showErrorMessage="1" errorTitle="Неверно" error="Заказ не может быть больше Наличия" sqref="X12 X160:X161 X130 X108 X105 X81 X78 X71" xr:uid="{00000000-0002-0000-0000-000008000000}">
      <formula1>5</formula1>
    </dataValidation>
    <dataValidation type="whole" operator="lessThanOrEqual" allowBlank="1" showErrorMessage="1" errorTitle="Неверно" error="Заказ не может быть больше Наличия" sqref="X24 X168 X164 X155 X127 X67 X49 X45:X46 X43" xr:uid="{00000000-0002-0000-0000-000014000000}">
      <formula1>4</formula1>
    </dataValidation>
    <dataValidation type="whole" operator="lessThanOrEqual" allowBlank="1" showErrorMessage="1" errorTitle="Неверно" error="Заказ не может быть больше Наличия" sqref="X25 X154 X117 X53" xr:uid="{00000000-0002-0000-0000-000015000000}">
      <formula1>6</formula1>
    </dataValidation>
    <dataValidation type="whole" operator="lessThanOrEqual" allowBlank="1" showErrorMessage="1" errorTitle="Неверно" error="Заказ не может быть больше Наличия" sqref="X68 X128:X129 X116 X106:X107 X79" xr:uid="{00000000-0002-0000-0000-000040000000}">
      <formula1>7</formula1>
    </dataValidation>
    <dataValidation type="whole" operator="lessThanOrEqual" allowBlank="1" showErrorMessage="1" errorTitle="Неверно" error="Заказ не может быть больше Наличия" sqref="X72 X156 X80" xr:uid="{00000000-0002-0000-0000-000044000000}">
      <formula1>8</formula1>
    </dataValidation>
    <dataValidation type="whole" operator="lessThanOrEqual" allowBlank="1" showErrorMessage="1" errorTitle="Неверно" error="Заказ не может быть больше Наличия" sqref="X151" xr:uid="{00000000-0002-0000-0000-000093000000}">
      <formula1>9</formula1>
    </dataValidation>
    <dataValidation type="whole" operator="lessThanOrEqual" allowBlank="1" showErrorMessage="1" errorTitle="Неверно" error="Заказ не может быть больше Наличия" sqref="X152" xr:uid="{00000000-0002-0000-0000-000094000000}">
      <formula1>15</formula1>
    </dataValidation>
    <dataValidation type="whole" operator="lessThanOrEqual" allowBlank="1" showErrorMessage="1" errorTitle="Неверно" error="Заказ не может быть больше Наличия" sqref="X153" xr:uid="{00000000-0002-0000-0000-000095000000}">
      <formula1>11</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39" customWidth="1"/>
    <col min="2" max="3" width="31.75" style="39" customWidth="1"/>
    <col min="4" max="4" width="2.75" style="39" customWidth="1"/>
    <col min="5" max="5" width="35.75" style="40" customWidth="1"/>
    <col min="6" max="7" width="22.75" style="42" customWidth="1"/>
    <col min="8" max="8" width="2.75" style="40" customWidth="1"/>
    <col min="9" max="9" width="38.75" style="40" customWidth="1"/>
    <col min="10" max="11" width="16.75" style="42" customWidth="1"/>
    <col min="12" max="16384" width="9.1640625" style="39"/>
  </cols>
  <sheetData>
    <row r="1" spans="2:11" x14ac:dyDescent="0.45">
      <c r="E1" s="45" t="s">
        <v>242</v>
      </c>
      <c r="F1" s="41"/>
      <c r="G1" s="46"/>
    </row>
    <row r="2" spans="2:11" x14ac:dyDescent="0.45">
      <c r="E2" s="43" t="s">
        <v>243</v>
      </c>
      <c r="F2" s="47">
        <f>SUMPRODUCT(TDSheet!$Q$4:$Q$1048572,TDSheet!$X$4:$X$1048572)</f>
        <v>0</v>
      </c>
      <c r="G2" s="47"/>
      <c r="H2" s="48"/>
      <c r="I2" s="48"/>
      <c r="J2" s="49"/>
      <c r="K2" s="49"/>
    </row>
    <row r="3" spans="2:11" x14ac:dyDescent="0.45">
      <c r="B3" s="62"/>
      <c r="C3" s="62"/>
      <c r="E3" s="43" t="s">
        <v>244</v>
      </c>
      <c r="F3" s="47" t="e">
        <f>SUMPRODUCT(TDSheet!#REF!,TDSheet!$X$4:$X$1048571)</f>
        <v>#REF!</v>
      </c>
      <c r="G3" s="47"/>
      <c r="H3" s="48"/>
      <c r="I3" s="48"/>
      <c r="J3" s="49"/>
      <c r="K3" s="49"/>
    </row>
    <row r="4" spans="2:11" x14ac:dyDescent="0.45">
      <c r="B4" s="60" t="s">
        <v>241</v>
      </c>
      <c r="C4" s="61"/>
      <c r="E4" s="44" t="s">
        <v>245</v>
      </c>
      <c r="F4" s="50" t="s">
        <v>250</v>
      </c>
      <c r="G4" s="50" t="s">
        <v>251</v>
      </c>
      <c r="H4" s="48"/>
      <c r="I4" s="50" t="s">
        <v>252</v>
      </c>
      <c r="J4" s="50" t="s">
        <v>254</v>
      </c>
      <c r="K4" s="50" t="s">
        <v>251</v>
      </c>
    </row>
    <row r="5" spans="2:11" x14ac:dyDescent="0.45">
      <c r="B5" s="61"/>
      <c r="C5" s="61"/>
      <c r="E5" s="43" t="s">
        <v>27</v>
      </c>
      <c r="F5" s="47" t="e">
        <f>SUMPRODUCT(- -(TDSheet!$H$4:$H$1048569="Обувь"),TDSheet!#REF!,TDSheet!$X$4:$X$1048569)</f>
        <v>#REF!</v>
      </c>
      <c r="G5" s="47">
        <f>SUMIF(TDSheet!$H$4:$H$1048569,"Обувь",TDSheet!$X$4:$X$1048569)</f>
        <v>0</v>
      </c>
      <c r="H5" s="48"/>
      <c r="I5" s="51" t="s">
        <v>41</v>
      </c>
      <c r="J5" s="47" t="e">
        <f>SUMPRODUCT(- -(TDSheet!$K$4:$K$1048569="Мужчины"),TDSheet!#REF!,TDSheet!$X$4:$X$1048569)</f>
        <v>#REF!</v>
      </c>
      <c r="K5" s="47">
        <f>SUMIF(TDSheet!$K$4:$K$1048569,"Мужчины",TDSheet!$X$4:$X$1048569)</f>
        <v>0</v>
      </c>
    </row>
    <row r="6" spans="2:11" x14ac:dyDescent="0.45">
      <c r="B6" s="61"/>
      <c r="C6" s="61"/>
      <c r="E6" s="43" t="s">
        <v>246</v>
      </c>
      <c r="F6" s="47" t="e">
        <f>SUMPRODUCT(- -(TDSheet!$H$4:$H$1048569="Одежда"),TDSheet!#REF!,TDSheet!$X$4:$X$1048569)</f>
        <v>#REF!</v>
      </c>
      <c r="G6" s="47">
        <f>SUMIF(TDSheet!$H$4:$H$1048569,"Одежда",TDSheet!$X$4:$X$1048569)</f>
        <v>0</v>
      </c>
      <c r="H6" s="48"/>
      <c r="I6" s="51" t="s">
        <v>30</v>
      </c>
      <c r="J6" s="47" t="e">
        <f>SUMPRODUCT(- -(TDSheet!$K$4:$K$1048569="Женщины"),TDSheet!#REF!,TDSheet!$X$4:$X$1048569)</f>
        <v>#REF!</v>
      </c>
      <c r="K6" s="47">
        <f>SUMIF(TDSheet!$K$4:$K$1048569,"Женщины",TDSheet!$X$4:$X$1048569)</f>
        <v>0</v>
      </c>
    </row>
    <row r="7" spans="2:11" x14ac:dyDescent="0.45">
      <c r="B7" s="61"/>
      <c r="C7" s="61"/>
      <c r="E7" s="43" t="s">
        <v>247</v>
      </c>
      <c r="F7" s="47" t="e">
        <f>SUMPRODUCT(- -(TDSheet!$H$4:$H$1048569="Аксессуары"),TDSheet!#REF!,TDSheet!$X$4:$X$1048569)</f>
        <v>#REF!</v>
      </c>
      <c r="G7" s="47">
        <f>SUMIF(TDSheet!$H$4:$H$1048569,"Аксессуары",TDSheet!$X$4:$X$1048569)</f>
        <v>0</v>
      </c>
      <c r="H7" s="48"/>
      <c r="I7" s="51" t="s">
        <v>253</v>
      </c>
      <c r="J7" s="47" t="e">
        <f>SUMPRODUCT(- -(TDSheet!$K$4:$K$1048569="Дети"),TDSheet!#REF!,TDSheet!$X$4:$X$1048569)</f>
        <v>#REF!</v>
      </c>
      <c r="K7" s="47">
        <f>SUMIF(TDSheet!$K$4:$K$1048569,"Дети",TDSheet!$X$4:$X$1048569)</f>
        <v>0</v>
      </c>
    </row>
    <row r="8" spans="2:11" x14ac:dyDescent="0.45">
      <c r="B8" s="61"/>
      <c r="C8" s="61"/>
      <c r="E8" s="43" t="s">
        <v>248</v>
      </c>
      <c r="F8" s="47" t="e">
        <f>SUMPRODUCT(- -(TDSheet!$H$4:$H$1048569="Спорт. Инвентарь"),TDSheet!#REF!,TDSheet!$X$4:$X$1048569)</f>
        <v>#REF!</v>
      </c>
      <c r="G8" s="47">
        <f>SUMIF(TDSheet!$H$4:$H$1048569,"Спорт. Инвентарь",TDSheet!$X$4:$X$1048569)</f>
        <v>0</v>
      </c>
      <c r="H8" s="48"/>
      <c r="I8" s="51" t="s">
        <v>169</v>
      </c>
      <c r="J8" s="47" t="e">
        <f>SUMPRODUCT(- -(TDSheet!$K$4:$K$1048569="Унисекс"),TDSheet!#REF!,TDSheet!$X$4:$X$1048569)</f>
        <v>#REF!</v>
      </c>
      <c r="K8" s="47">
        <f>SUMIF(TDSheet!$K$4:$K$1048569,"Унисекс",TDSheet!$X$4:$X$1048569)</f>
        <v>0</v>
      </c>
    </row>
    <row r="9" spans="2:11" x14ac:dyDescent="0.45">
      <c r="B9" s="61"/>
      <c r="C9" s="61"/>
      <c r="E9" s="43" t="s">
        <v>231</v>
      </c>
      <c r="F9" s="47" t="e">
        <f>SUMPRODUCT(- -(TDSheet!$H$4:$H$1048569="Сумки и рюкзаки"),TDSheet!#REF!,TDSheet!$X$4:$X$1048569)</f>
        <v>#REF!</v>
      </c>
      <c r="G9" s="47">
        <f>SUMIF(TDSheet!$H$4:$H$1048569,"Сумки и рюкзаки",TDSheet!$X$4:$X$1048569)</f>
        <v>0</v>
      </c>
      <c r="H9" s="48"/>
      <c r="I9" s="48"/>
      <c r="J9" s="49"/>
      <c r="K9" s="49"/>
    </row>
    <row r="10" spans="2:11" x14ac:dyDescent="0.45">
      <c r="B10" s="61"/>
      <c r="C10" s="61"/>
      <c r="E10" s="43" t="s">
        <v>249</v>
      </c>
      <c r="F10" s="47" t="e">
        <f>SUM(F5:F9)</f>
        <v>#REF!</v>
      </c>
      <c r="G10" s="47">
        <f>SUM(G5:G9)</f>
        <v>0</v>
      </c>
      <c r="H10" s="48"/>
      <c r="I10" s="48"/>
      <c r="J10" s="49"/>
      <c r="K10" s="49"/>
    </row>
    <row r="11" spans="2:11" x14ac:dyDescent="0.45">
      <c r="B11" s="61"/>
      <c r="C11" s="61"/>
    </row>
    <row r="12" spans="2:11" x14ac:dyDescent="0.45">
      <c r="B12" s="61"/>
      <c r="C12" s="61"/>
    </row>
    <row r="13" spans="2:11" x14ac:dyDescent="0.45">
      <c r="B13" s="61"/>
      <c r="C13" s="61"/>
    </row>
    <row r="14" spans="2:11" x14ac:dyDescent="0.45">
      <c r="B14" s="61"/>
      <c r="C14" s="61"/>
    </row>
    <row r="15" spans="2:11" x14ac:dyDescent="0.45">
      <c r="B15" s="61"/>
      <c r="C15" s="61"/>
    </row>
    <row r="16" spans="2:11" x14ac:dyDescent="0.45">
      <c r="B16" s="62"/>
      <c r="C16" s="62"/>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2026-07-10T08:45:43Z</dcterms:created>
  <dcterms:modified xsi:type="dcterms:W3CDTF">2026-07-11T07:30:44Z</dcterms:modified>
</cp:coreProperties>
</file>