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archive 2\"/>
    </mc:Choice>
  </mc:AlternateContent>
  <xr:revisionPtr revIDLastSave="0" documentId="13_ncr:1_{2B07B0B1-4A64-4179-8B45-71952094A42B}"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TDSheet!$A$3:$X$146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10" i="2" s="1"/>
  <c r="F3" i="2"/>
  <c r="F2" i="2"/>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G10" i="2" l="1"/>
</calcChain>
</file>

<file path=xl/sharedStrings.xml><?xml version="1.0" encoding="utf-8"?>
<sst xmlns="http://schemas.openxmlformats.org/spreadsheetml/2006/main" count="1947" uniqueCount="245">
  <si>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</si>
  <si>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</si>
  <si>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</si>
  <si>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</si>
  <si>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</si>
  <si>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</si>
  <si>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</si>
  <si>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</si>
  <si>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</si>
  <si>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</si>
  <si>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</si>
  <si>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</si>
  <si>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</si>
  <si>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</si>
  <si>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</si>
  <si>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</si>
  <si>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</si>
  <si>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</si>
  <si>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</si>
  <si>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</si>
  <si>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</si>
  <si>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</si>
  <si>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</si>
  <si>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Salomon</t>
  </si>
  <si>
    <t>OUTCHILL TS WP W</t>
  </si>
  <si>
    <t>L47377300</t>
  </si>
  <si>
    <t>Ботинки</t>
  </si>
  <si>
    <t>Обувь</t>
  </si>
  <si>
    <t>Зимняя обувь</t>
  </si>
  <si>
    <t>Туризм</t>
  </si>
  <si>
    <t>Женщины</t>
  </si>
  <si>
    <t>Ботинки Salomon Outchill Ts Wp W созданы для женщин, которые любят туризм и активный отдых на природе. Верхняя часть этих ботинок сочетает в себе кожу, полиуретан и текстиль, обеспечивая прочность, защиту и комфорт в любой погоде. Текстильная подкладка способствует поддержанию комфортного микроклимата, обеспечивая мягкость и уют. Резиновая подошва гарантирует надежное сцепление с различными поверхностями, что делает эти ботинки идеальными для походов по пересеченной местности. Salomon Outchill Ts Wp W — это сочетание стиля, функциональности и надежности, способное сопровождать вас в любых приключениях.</t>
  </si>
  <si>
    <t>синий</t>
  </si>
  <si>
    <t>верх: кожа, иск.кожа, текстиль; подкладка: текстиль; подошва: резина</t>
  </si>
  <si>
    <t>UK</t>
  </si>
  <si>
    <t>4</t>
  </si>
  <si>
    <t>4,5</t>
  </si>
  <si>
    <t>OUTCHILL TS WP</t>
  </si>
  <si>
    <t>L47381900</t>
  </si>
  <si>
    <t>ХИТ</t>
  </si>
  <si>
    <t>Мужчины</t>
  </si>
  <si>
    <t>Ботинки Salomon Outchill TS WP созданы для мужчин, ценящих комфорт и надежность во время туризма. Верх обуви сочетает кожу, полиуретан и текстиль, обеспечивая прочность и комфорт даже в суровых условиях. Подкладка из текстиля способствует хорошей вентиляции и поддерживает оптимальный микроклимат внутри ботинка. Резиновая подошва гарантирует отличное сцепление с различными поверхностями, обеспечивая уверенность на любом маршруте. Эти ботинки оснащены водонепроницаемой технологией, защищающей ноги от промокания. Идеальный выбор для всех, кто увлекается активным отдыхом и туризмом.</t>
  </si>
  <si>
    <t>коричневый</t>
  </si>
  <si>
    <t>11,5</t>
  </si>
  <si>
    <t>SHELTER WP W</t>
  </si>
  <si>
    <t>L47855000</t>
  </si>
  <si>
    <t>Ботинки Salomon Shelter Wp W разработаны специально для женщин, ценящих комфорт и надежность в условиях активного туризма. Эти ботинки сочетают в себе современный дизайн и технологичные материалы, обеспечивая отличную защиту и комфорт. Верх, выполненный из синтетических материалов и текстиля, гарантирует долговечность и легкость, а водонепроницаемая мембрана эффективно защищает ваши ноги от влаги в ненастную погоду. Резиновая подошва с высоким уровнем сцепления позволяет уверенно передвигаться по разным поверхностям, будь то скалистая местность или мокрая тропа. Шнуровка обеспечивает надежную фиксацию, адаптируемую под индивидуальные характеристики стопы. Salomon Shelter Wp W — ваш надежный спутник в путешествиях.</t>
  </si>
  <si>
    <t>черный</t>
  </si>
  <si>
    <t>верх: текстиль, иск.кожа; подкладка: текстиль; подошва: резина</t>
  </si>
  <si>
    <t>3,5</t>
  </si>
  <si>
    <t>SHOES TOUNDRA PRO CSWP W PHANTOM/BK/Ampa</t>
  </si>
  <si>
    <t>L39972200</t>
  </si>
  <si>
    <t>Спортивный стиль</t>
  </si>
  <si>
    <t>Стремитесь покорить ледяную вершину или просто хотите надеть действительно теплые ботинки с хорошим сцеплением для езды на снегоходах, покататься на лыжной трассе с подъемником или срубить еще одну вязанку обледеневших дров? Обувь TOUNЮRA PRO CSWP - то, что вам нужно! Использование аэрогеля позволяет не замерзнуть до температуры -40 C 
Технология НАСА для экстремально низких температур, Aerogels, делает Toundra самыми теплыми ботинками среди обуви Salomon. Полностью водонепроницаемая конструкция ClimaSalomon предотвращает проникновение влаги в ботинки. Гуляйте по снегу и льду более уверенно, ведь у вас есть Sno-Cat. Агрессивные протекторы на этой зимней подошве Contagrip обеспечат полноценное сцепление с заснеженной и обледенелой  поверхностью. Подошва:  не оставляющая следов резины подошва Winter Contagrip. *Технологии Clima Salomon WaterProof, Winter Contagrip, AEROTHERM</t>
  </si>
  <si>
    <t>Clima Salomon WaterProof. Защищает от влаги.; Salomon Winter Contagrip. Зимняя подошва.</t>
  </si>
  <si>
    <t>Зима</t>
  </si>
  <si>
    <t>верх: кожа, текстиль; подкладка: текстиль; подошва: резина</t>
  </si>
  <si>
    <t>5</t>
  </si>
  <si>
    <t>5,5</t>
  </si>
  <si>
    <t>6</t>
  </si>
  <si>
    <t>6,5</t>
  </si>
  <si>
    <t>7,5</t>
  </si>
  <si>
    <t>8</t>
  </si>
  <si>
    <t>OUTsnap CSWP W Black/Ebony/Black</t>
  </si>
  <si>
    <t>L41110100</t>
  </si>
  <si>
    <t>Ботинки Salomon OUTsnap CSWP - это легкая спортивная трехсезонная обувь изящной формы, которая отлично подходит для повседневной жизни в городе и для гор. Обувь имеет подкладку из микрофлиса и зимнюю стельку для дополнительного тепла, защитную верхнюю часть со средним вырезом и мягкую промежуточную подошву. Подошва Contagrip обеспечивает уверенное сцепление на рыхлых и жестких, влажных и сухих поверхностях. Легкий компактный верх не такой громоздкий, как у обычной зимней обуви. Технический опыт Salomon в области бега по пересеченной местности и пешего туризма воплотился в продуманную поддержку стопы, гибкость и динамический комфорт для любых активностей. Прочный синтетический верх, подошва Contagrip и фиксация пятки обеспечивают надежную защиту при небольшом весе. Перепад: 9 мм. Вес: 360 г.</t>
  </si>
  <si>
    <t>верх: полиуретан, текстиль; подкладка: текстиль; подошва: резина</t>
  </si>
  <si>
    <t>X ULTRA 4 MID WIDE GTX Black/Mgn</t>
  </si>
  <si>
    <t>L41294600</t>
  </si>
  <si>
    <t>Просторная версия X-ULTRA 4 из материала GORE-TEX создана для покорения как подъемов, так и спусков. Она такая же маневренная, как кроссовки для трейлраннинга, но при этом обладает всей необходимой устойчивостью, сцеплением и водоотталкивающими свойствами для преодоления сложного рельефа. Благодаря новой конструкции, кроссовки еще лучше защищают чувствительные суставы, не ограничивая свободу движений.
Созданные на основе опыта в трейлраннинге, эти кроссовки легче и маневреннее, поэтому вы сможете комфортно передвигаться по неровной, шероховатой местности.
Новая технология Advanced Chassis™ воздействует на суставы с внешней стороны стопы, оптимизируя стабильность без ограничения подвижности, а средняя часть обеспечивает дополнительную поддержку голеностопного сустава.
Подошва All Terrain Contagrip® обеспечивает превосходное сцепление с поверхностью, даже во влажных или скользких условиях, что позволяет лучше контролировать движение, особенно на спусках.
Стелька OrthoLite® повторяет контуры вашей стопы, обеспечивая превосходную амортизацию, воздухопроницаемость и износостойкость для повышения комфорта во время движения.</t>
  </si>
  <si>
    <t>60% искусственный материал,  40% текстиль</t>
  </si>
  <si>
    <t>7</t>
  </si>
  <si>
    <t>8,5</t>
  </si>
  <si>
    <t>9</t>
  </si>
  <si>
    <t>9,5</t>
  </si>
  <si>
    <t>12,5</t>
  </si>
  <si>
    <t>L47853900</t>
  </si>
  <si>
    <t>верх: кожа, полиуретан, текстиль; подкладка: текстиль; подошва: резина</t>
  </si>
  <si>
    <t>10</t>
  </si>
  <si>
    <t>11</t>
  </si>
  <si>
    <t>ELIXIR ACTIV MID GTX W</t>
  </si>
  <si>
    <t>L47457200</t>
  </si>
  <si>
    <t>Обувь для спорта</t>
  </si>
  <si>
    <t>Ботинки для туризма от бренда Salomon — идеальный выбор для любителей активного отдыха и пеших прогулок. Они изготовлены из синтетических материалов и текстиля, что обеспечивает легкость и воздухопроницаемость, позволяя вашим ногам оставаться сухими и комфортными даже при длительных прогулках. Подошва из резины гарантирует отличное сцепление на различных поверхностях, обеспечивая вашу безопасность на сложных маршрутах. Застежка на шнуровке позволяет точно подогнать ботинки по ноге для максимальной поддержки и комфорта. Эти ботинки — надежный партнер в ваших приключениях на природе.</t>
  </si>
  <si>
    <t>Gore-Tex. Мембрана: помогает предотвратить попадание дождя и грязи внутрь обуви.</t>
  </si>
  <si>
    <t>серый</t>
  </si>
  <si>
    <t>Синтетические материалы, текстиль, резина</t>
  </si>
  <si>
    <t>ALPHAGLIDE W</t>
  </si>
  <si>
    <t>L47801500</t>
  </si>
  <si>
    <t>Кроссовки</t>
  </si>
  <si>
    <t>Бег и Фитнес</t>
  </si>
  <si>
    <t>Представляем женские кроссовки Salomon Alphaglide, которые станут надежным спутником для активной жизни. Эта модель оснащена стелькой OrthoLite®, которая обеспечивает превосходную амортизацию и комфорт на протяжении всего дня. Технология All Terrain Contagrip® гарантирует надежное сцепление с различными поверхностями, будь то мокрые, сухие, твердые или скользкие участки. Промежуточная подошва добавляет гибкости и поддержки, уменьшая усталость ног при длительных нагрузках. Классическая шнуровка позволяет удобно регулировать посадку для надежной фиксации стопы. Salomon Alphaglide — идеальный выбор для женщин, которые ценят качество, уверенность и комфорт в каждой детали.</t>
  </si>
  <si>
    <t>Синтетика, текстиль, резина</t>
  </si>
  <si>
    <t>Schuhe ALPHACROSS 5 W Black/Black/Ebony</t>
  </si>
  <si>
    <t>L47312700</t>
  </si>
  <si>
    <t>Salomon Alphacross 5 W — это женские беговые кроссовки, созданные для уверенного движения как по городским дорожкам, так и по пересеченной местности. Они изготовлены из сочетания синтетики и текстиля, что обеспечивает легкость и удобство, а резиновая подошва гарантирует надежное сцепление с поверхностью. Верх обуви дышащий, что позволяет ногам оставаться сухими даже при интенсивных нагрузках. Благодаря традиционной шнуровке можно легко адаптировать посадку под индивидуальные предпочтения, обеспечивая надежную фиксацию ноги. Данные кроссовки станут отличным выбором для тех, кто ищет баланс между комфортом и производительностью в беге. Salomon Alphacross 5 W обеспечат вам уверенность на любом маршруте.</t>
  </si>
  <si>
    <t>SPEEDCROSS 6 W</t>
  </si>
  <si>
    <t>L41742800</t>
  </si>
  <si>
    <t>Кроссовки Salomon Speedcross 6 W разработаны для женщин, которые любят бег по пересеченной местности. Верх из полиэстера и полиуретана обеспечивает легкость и прочность, идеально адаптируясь к ноге и поддерживая ее при каждом шаге. Текстильная подкладка способствует эффективной вентиляции и комфорту даже при длительном ношении. Резиновая подошва с агрессивным протектором обеспечивает отличное сцепление на разных типах поверхности, будь то мокрая тропа или грунтовая дорога. Эти кроссовки сочетают в себе передовые технологии и эргономичный дизайн, делая каждую пробежку комфортной и безопасной.</t>
  </si>
  <si>
    <t>верх: текстиль, иск.кожа; подкладка: текстиль; подошва: резина</t>
  </si>
  <si>
    <t>OUTSNAP CSWP W</t>
  </si>
  <si>
    <t>L47854100</t>
  </si>
  <si>
    <t>бежевый</t>
  </si>
  <si>
    <t>верх: иск.кожа, текстиль; подкладка: текстиль; подошва: резина</t>
  </si>
  <si>
    <t>EXAMOTION GTX</t>
  </si>
  <si>
    <t>L49135700</t>
  </si>
  <si>
    <t>Кроссовки для туризма Salomon Examotion GTX - идеальный выбор для активных мужчин, ценящих комфорт и надежность. Верхняя часть обуви изготовлена из прочного текстиля и искусственной кожи, обеспечивая оптимальную вентиляцию и устойчивость к внешним воздействиям. Подкладка выполнена из мягкого текстиля, что гарантирует комфорт в течение всего дня. Прочная резиновая подошва обеспечивает отличное сцепление с различными поверхностями, помогая уверенно передвигаться как по городским улицам, так и по пересеченной местности. Застежка в виде шнуровки позволяет легко регулировать посадку для максимального удобства. Salomon Examotion GTX - ваш надежный спутник в приключениях!</t>
  </si>
  <si>
    <t>X ULTRA 360 LTR MID GTX W</t>
  </si>
  <si>
    <t>L47571100</t>
  </si>
  <si>
    <t>Ботинки Salomon X Ultra 360 Ltr Mid GTX W созданы для женщин, которые увлекаются туризмом и активным отдыхом. Верх обуви сочетает кожу, полиуретан и текстиль, обеспечивая отличное сочетание прочности и комфорта. Подкладка из текстиля способствует эффективной вентиляции, поддерживая ноги в удобной температуре во время длительных прогулок. Резиновая подошва обеспечивает превосходное сцепление с различными типами поверхности, улучшая устойчивость на сложных маршрутах. Мембрана GORE-TEX защищает от влаги, сохраняя ноги сухими в любых погодных условиях. Эти ботинки — надежный выбор для приключений.</t>
  </si>
  <si>
    <t>верх: нат.кожа, текстиль, иск.кожа; подкладка: текстиль; подошва: резина</t>
  </si>
  <si>
    <t>GENESIS GTX</t>
  </si>
  <si>
    <t>L49221400</t>
  </si>
  <si>
    <t>Унисекс</t>
  </si>
  <si>
    <t>Независимо от типа трассы, Genesis — это ваши идеальные кроссовки для любых приключений. Разработанные для обеспечения непревзойденного комфорта при беге, они сочетают в себе динамику и точность — независимо от рельефа. Благодаря прочному верху Matryx, подошве с высоким сцеплением, созданной для самых суровых условий, и водонепроницаемой защите GORE-TEX, Genesis гарантирует, что вы останетесь сухими и в безопасности.</t>
  </si>
  <si>
    <t>черный/синий</t>
  </si>
  <si>
    <t>SHOES WANDER Black/Pewter/Frost Gray</t>
  </si>
  <si>
    <t>L47152500</t>
  </si>
  <si>
    <t>Великолепная природа широка и просто ждет, чтобы ее исследовали. Ботинки Salomon WANDER включает все, что вам нужно для походов, пробежек и путешествий, в одну пару. Отдавая предпочтение комфорту, мягким материалам и упругому пенопласту, ботинки готовы к лесным тропинкам, зарубежным городам и любым приключениям, о которых вы только можете мечтать.
Благодаря цепкой вездеходной подошве Contagrip и защитной посадке они вас не остановят.
Мягкий комфорт — эффективное сочетание упругой пены EnergyCell, обеспечивающей амортизацию ударов, мягких тканей и достаточного пространства для пальцев ног.
Надежная опора: обволакивающая конструкция SensiFit обхватывает ногу, обеспечивая безграничную уверенность на каждом шагу.
ботинки предназначены для самых разных поверхностей. Обеспечивают долговечность и уверенность на мокрых, сухих, твердых или рыхлых поверхностях.
3D Mesh-3D открытая сетка обеспечивает максимальную воздухопроницаемость.
Кожа с полиуретановым покрытием защищает и делает обувь прочнее, продлевая срок ее службы.
Обычные шнурки. Традиционная система шнуровки с петельками.</t>
  </si>
  <si>
    <t>75% текстиль, 25% синтетика подошва: 100% резина</t>
  </si>
  <si>
    <t>ALPHACROSS 5 GTX</t>
  </si>
  <si>
    <t>L47307500</t>
  </si>
  <si>
    <t>Кроссовки от бренда Salomon с технологией Fuze Foam предлагают невероятный комфорт и амортизацию, делая каждую прогулку или пробежку более приятной. Fuze Foam обеспечивает легкость и упругость, помогая снизить нагрузку на ноги. Застежка на шнуровке обеспечивает надежную фиксацию и удобную посадку, позволяя адаптировать обхват к индивидуальным требованиям стопы. Эти кроссовки идеально подойдут для активных людей, которые ценят сочетание стиля, функциональности и комфорта в каждодневной обуви. Независимо от того, отправляетесь ли вы на пробежку по городу или на прогулку по парку, эти кроссовки помогут чувствовать себя прекрасно в любой ситуации.</t>
  </si>
  <si>
    <t>верх: 52% текстиль, 48% иск.кожа, подкладка: текстиль, подошва: резина</t>
  </si>
  <si>
    <t>SUPERCROSS 4</t>
  </si>
  <si>
    <t>L47315700</t>
  </si>
  <si>
    <t>Ультратехнологичные кроссовки для трейлраннинга, обеспечивающие сцепление. SUPERCROSS 4 — это настоящая бескомпромиссная машина с еще большими грунтозацепами и дополнительными канавками для преодоления грязи и обеспечения надежного сцепления. Сконструированная как шина, ее подошва в сочетании с усиленным верхом и конструкцией SensiFit™ гарантирует исключительную поддержку, посадку и комфорт. Система шнуровки Quicklace™</t>
  </si>
  <si>
    <t>верх: текстиль, иск.кожа; подкладка: текстиль; подошва: резина</t>
  </si>
  <si>
    <t>GENESIS</t>
  </si>
  <si>
    <t>L49237100</t>
  </si>
  <si>
    <t>Кроссовки Salomon Genesis — это универсальная обувь для бега по пересеченной местности, сочетающая в себе комфорт, отзывчивость и точную посадку для исключительного ощущения от бега. Верх выполнен из Matryx®, прочного и износостойкого материала, обеспечивающего оптимальную защиту. Цепкая подошва гарантирует отличное сцепление даже на самом сложном рельефе, позволяя вам чувствовать себя уверенно и стабильно в любое время. Эта обувь специально разработана для сложных трасс и будет сопровождать вас во всех ваших приключениях, независимо от сложности маршрута. Ее конструкция ориентирована на долговечность и производительность, что делает ее надежным партнером для активного отдыха и бега по пересеченной местности. Дизайн подчеркивает функциональность и оптимальную адаптацию к естественным движениям во время бега.</t>
  </si>
  <si>
    <t>12</t>
  </si>
  <si>
    <t>ELIXIR MID GTX</t>
  </si>
  <si>
    <t>L47576600</t>
  </si>
  <si>
    <t>серо-синий</t>
  </si>
  <si>
    <t>L47697800</t>
  </si>
  <si>
    <t>хаки</t>
  </si>
  <si>
    <t>XA PRO 3D V9 W</t>
  </si>
  <si>
    <t>L47882900</t>
  </si>
  <si>
    <t>Trail Running</t>
  </si>
  <si>
    <t>Кроссовки Salomon XA Pro 3D V9 W идеально подходят для женщин, увлеченных трейлраннингом и активными приключениями на открытом воздухе. Верх из синтетических материалов и текстиля обеспечивает прочность, легкость и удобную посадку. Резиновая подошва с технологией Contagrip обеспечивает надежное сцепление на различных поверхностях, включая мокрые и скользкие тропы. Благодаря системе 3D Advanced Chassis кроссовки обеспечивают стабильность и защиту, давая уверенность в каждом шаге на природе.</t>
  </si>
  <si>
    <t>ALPHACROSS 5 GTX W</t>
  </si>
  <si>
    <t>L47310900</t>
  </si>
  <si>
    <t>Кроссовки Alphacross 5 GTX W созданы для женщин, которые ценят комфорт и надежность в туристических походах. Эта модель сочетает в себе функциональность и современный стиль. Верх выполнен из текстиля и искусственной кожи, обеспечивая легкость и износостойкость. Влагозащитная мембрана Gore-Tex гарантирует сухость ног в любых погодных условиях, а текстильная подкладка способствует комфорту и хорошей вентиляции. Прочная резиновая подошва обеспечивает отличное сцепление с поверхностью, что делает кроссовки идеальными для походов по различным ландшафтам. Застежка на шнурках позволяет легко регулировать посадку, обеспечивая надежное прилегание и поддержку ноги. Эти кроссовки станут верным спутником в ваших приключениях на природе.</t>
  </si>
  <si>
    <t>верх: 85% текстиль, 15% иск.кожа, подкладка: текстиль, подошва: резина</t>
  </si>
  <si>
    <t>Schuhe ELIXIR ACTIV MID GTX Troope/Mar B</t>
  </si>
  <si>
    <t>L47760400</t>
  </si>
  <si>
    <t>Ботинки Salomon Elixir Activ Mid GTX разработаны для мужчин, которые увлекаются туризмом и активными видами отдыха. Верх из синтетических материалов и текстиля обеспечивает легкость и износостойкость, идеально подходя для длительных походов. Резиновая подошва гарантирует отличное сцепление с различными поверхностями, улучшая устойчивость и безопасность на сложных маршрутах. Встроенная мембрана GORE-TEX обеспечивает превосходную защиту от воды, сохраняя ноги сухими и комфортными даже в дождливую погоду. Эти ботинки объединяют в себе инновационные технологии и комфорт, обеспечивая надежную поддержку и удобство на протяжении всего пути.</t>
  </si>
  <si>
    <t>Schuhe SHELTER SPIKE WP Black/Clrock/Bla</t>
  </si>
  <si>
    <t>L47851000</t>
  </si>
  <si>
    <t>Salomon Shelter Spike Wp — это мужские туристические ботинки, разработанные для защиты и комфорта в суровых погодных условиях. Изготовленные из синтетического и текстильного материалов, они обеспечивают прочность и легкость. Водонепроницаемая мембрана защищает ноги от влаги, позволяя сохранять их сухими даже в дождливую погоду или на заснеженных тропах. Прочная резиновая подошва с интегрированными шипами гарантирует отличное сцепление на скользких и неровных поверхностях, обеспечивая уверенность на каждом шагу. Традиционная шнуровка позволяет надежно зафиксировать ногу, обеспечивая отличную посадку и стабильность. Salomon Shelter Spike Wp — это идеальный выбор для тех, кто ищет надежную обувь для зимних походов и приключений на свежем воздухе, сочетающую в себе стиль, функциональность и защиту.</t>
  </si>
  <si>
    <t>SHOES WANDER W Black/Plum Kitten/Gull</t>
  </si>
  <si>
    <t>L47153200</t>
  </si>
  <si>
    <t>SPEEDCROSS 6 GTX</t>
  </si>
  <si>
    <t>L41738600</t>
  </si>
  <si>
    <t>Кроссовки SALOMON с мембраной GORE-TEX идеально подойдут для активного отдыха и повседневного использования в любых погодных условиях. Мембрана надежно защищает от влаги, обеспечивая водонепроницаемость, и при этом позволяет ногам дышать, создавая комфортный микроклимат. Это делает их отличным выбором для прогулок на свежем воздухе в любое время года. Застежка на шнурках обеспечивает надежную фиксацию и индивидуальную посадку, позволяя адаптировать кроссовки под ваш уровень комфорта. Эти кроссовки станут вашим надежным спутником в любых приключениях.</t>
  </si>
  <si>
    <t>верх: текстиль, иск.кожа; подкладка: текстиль; подошва: резина</t>
  </si>
  <si>
    <t>10,5</t>
  </si>
  <si>
    <t>13,5</t>
  </si>
  <si>
    <t>SPEEDCROSS 6 GTX W</t>
  </si>
  <si>
    <t>L41743400</t>
  </si>
  <si>
    <t>Кроссовки Salomon Speedcross 6 GTX W созданы для превосходного бега по пересечённой местности благодаря своей уникальной конструкции. Верх, изготовленный из текстиля и полиуретана, обеспечивает прочность и лёгкость, а также защищает от непогоды, в сочетании с водонепроницаемой мембраной GORE-TEX. Текстильная подкладка заботится о комфорте и поддержке стопы, выводит влагу. Резиновая подошва с агрессивным протектором гарантирует непревзойдённое сцепление даже на скользких и сложных поверхностях. Эти кроссовки идеальны для активного отдыха и тренировок в любых условиях, предлагая сочетание стиля и функциональности.</t>
  </si>
  <si>
    <t>XA PRO 3D GTX</t>
  </si>
  <si>
    <t>L47270100</t>
  </si>
  <si>
    <t>Кроссовки Salomon XA Pro 3D GTX — это идеальный выбор для, увлеченных трейлраннингом, ценящих надежность и комфорт на сложных маршрутах. Верх выполнен из прочной синтетики и текстиля, что обеспечивает лёгкость и долговечность. Мембрана Gore-Tex гарантирует водонепроницаемость и отличную вентиляцию, сохраняя ноги сухими в любых погодных условиях. Система шнуровки Quicklace позволяет быстро и надежно зафиксировать обувь. Резиновая подошва с технологией Contagrip обеспечивает исключительное сцепление на различных поверхностях, включая мокрые и скользкие тропы. Благодаря 3D Advanced Chassis модели обеспечивают стабильность и защиту на каждом шаге.</t>
  </si>
  <si>
    <t>верх: иск.кожа, текстиль; подкладка: текстиль; подошва: резина</t>
  </si>
  <si>
    <t>XA PRO 3D V9</t>
  </si>
  <si>
    <t>L47271800</t>
  </si>
  <si>
    <t>Кроссовки Salomon XA Pro 3D V9 — это идеальный выбор для тех, кто ценит надежность и комфорт в любых условиях. Изготовлены из высококачественных синтетических материалов, текстиля и резины, они обеспечивают долговечность и отличное сцепление на разных поверхностях. Система быстрой шнуровки Quicklace позволяет легко и быстро настроить посадку. Эта модель обеспечивает превосходную поддержку стопы и устойчивость, делая их идеальными для активного отдыха и походов.</t>
  </si>
  <si>
    <t>OUTSNAP CSWP</t>
  </si>
  <si>
    <t>L47854000</t>
  </si>
  <si>
    <t>Ботинки Salomon Outsnap CSWP — идеальный выбор для мужчин, стремящихся к приключениям и комфорту в любой обстановке. Верхняя часть этих ботинок выполнена из комбинации полиуретана и текстиля, обеспечивая надежность и защиту от внешних воздействий. Легкий и дышащий текстиль внутри создает уютную среду для ног, предотвращая перегрев и дискомфорт. Резиновая подошва обеспечивает отличное сцепление с разнообразными поверхностями, что особенно важно в условиях пересеченной местности. Salomon Outsnap CSWP сочетают в себе стиль и функциональность, предлагая надежность и комфорт для активного туризма и повседневной носки.</t>
  </si>
  <si>
    <t>зеленый</t>
  </si>
  <si>
    <t>AERO BLAZE 3</t>
  </si>
  <si>
    <t>L47874400</t>
  </si>
  <si>
    <t>Кроссовки Aero Blaze 3 — это настоящая универсальная модель, обеспечивающая амортизацию, динамичный комфорт и быстрые, плавные переходы. Сочетание легкой конструкции и первоклассных характеристик делает эти кроссовки чрезвычайно универсальным партнером для бега, который поможет вам преуспеть на каждой тренировке.
Стелька OrthoLite® добавляет комфорта, сохраняя ноги в прохладе и сухости даже во время интенсивных тренировок. Промежуточная подошва optiFOAM² обеспечивает идеальный баланс мягкой амортизации и динамического отскока для высокоэффективного бега. Плавные переходы: оптимизированная геометрия переката помогает поддерживать темп, обеспечивая при этом легкие и плавные переходы. Зонированная конструкция подошвы делает обувь легкой и прочной.</t>
  </si>
  <si>
    <t>верх: текстиль; подкладка: текстиль; подошва: резина</t>
  </si>
  <si>
    <t>L47975600</t>
  </si>
  <si>
    <t>Кроссовки Aero Blaze 3 — это настоящая универсальная модель, обеспечивающая отличную амортизацию, динамичный комфорт и быстрые, плавные переходы.
Сочетание легкой конструкции и первоклассных характеристик делает эти кроссовки чрезвычайно универсальным помощником для бега, который поможет вам преуспеть на каждой тренировке.
Комфортная амортизация на каждом шагу:
ощутите глубокий комфорт благодаря толстой промежуточной подошве OptiFoam. Эта подошва обеспечивает мягкое приземление и превосходное поглощение ударов, позволяя вам наслаждаться максимальным комфортом под ногами. Энергичный бег: легкая конструкция и оптимизированная геометрия рокера обеспечивают динамичный, энергичный бег. Это позволяет вам начинать бег легко, энергично и плавно, независимо от того, тренируетесь вы или соревнуетесь. Удобная посадка: дышащий верх из сетчатого материала и слегка мягкий язычок обеспечивают превосходный комфорт, сохраняя при этом чрезвычайно малый вес обуви.</t>
  </si>
  <si>
    <t>белый</t>
  </si>
  <si>
    <t>L49105600</t>
  </si>
  <si>
    <t>Aero Blaze 3 — это по-настоящему универсальная модель, сочетающая в себе амортизацию, динамичный комфорт и плавный, быстрый перекат стопы. Легкая конструкция и высокие эксплуатационные характеристики делают эти кроссовки отличным выбором для любых тренировок, помогая добиваться лучших результатов.
Динамичный комфорт
Межподошва optiFOAM² обеспечивает идеальный баланс мягкой амортизации и динамичного возврата энергии, гарантируя отличную отзывчивость во время бега.
Плавный перекат
Оптимизированная геометрия подошвы (форма «рокер») помогает поддерживать темп, обеспечивая легкость и плавность движений. Зонированная конструкция подошвы делает кроссовки одновременно легкими и износостойкими.
Максимально комфортная посадка
Верх из дышащей функциональной сетки и мягкий язычок обеспечивают исключительный комфорт, сохраняя при этом минимальный вес обуви.</t>
  </si>
  <si>
    <t>AERO BLAZE 3 W</t>
  </si>
  <si>
    <t>L49105800</t>
  </si>
  <si>
    <t>Женские кроссовки Salomon Aero Blaze 3 — ваш идеальный спутник для ежедневных тренировок по бегу по асфальту и мощеным дорожкам. Эти универсальные беговые кроссовки сочетают в себе легкость и динамичный комфорт, обеспечивая плавную амортизацию. Подошва optiFOAM² гарантирует мягкое приземление и высокую отдачу энергии, а обратный изгиб поддерживает ваши естественные движения и обеспечивает плавный переход. Дышащий верх из сетчатого материала комфортно облегает стопу и гарантирует оптимальную вентиляцию. Благодаря женской посадке с более узкой пяткой и адаптированной зоной подъема стопы вы получите точную поддержку. Стелька OrthoLite® обеспечивает эргономичную амортизацию и длительную свежесть, а цепкая подошва contaGRIP® обеспечивает максимальную устойчивость и сцепление на твердых поверхностях. Будь то короткие тренировки или длительные пробежки — Aero Blaze 3 — это настоящая универсальная модель для динамичных и комфортных ежедневных пробежек.</t>
  </si>
  <si>
    <t>верх: текстиль; подкладка: текстиль; подошва: резина</t>
  </si>
  <si>
    <t>SENSE RIDE 5 W</t>
  </si>
  <si>
    <t>L47212400</t>
  </si>
  <si>
    <t>Повседневная обувь</t>
  </si>
  <si>
    <t>Женские кроссовки Sense Ride 5 — это идеальный выбор для любительниц активного туризма и прогулок по разнообразным маршрутам. Они разработаны с учетом современных требований к комфорту и функциональности, обеспечивая надежную поддержку и защиту.
Верх:  
Верхняя часть кроссовок выполнена из текстиля и синтетического материала, что позволяет обуви сочетать в себе прочность и легкость. Текстиль обеспечивает отличную воздухопроницаемость, сохраняя ноги сухими и комфортными даже в теплую погоду.
Стелька:  
Текстильная стелька добавляет ощущение мягкости и комфорта при каждом шаге. Она способствует эффективному отводу влаги и вентиляции, предотвращая появление неприятного запаха и снижая риск усталости ног.
Подошва:  
Резиновая подошва обеспечивает превосходное сцепление с различными поверхностями, что особо важно на сложных или скользких участках маршрута. Амортизирующие свойства подошвы снижают ударные нагрузки, защищая ваши суставы и позвоночник в течение долгих переходов.
Эти кроссовки созданы для женщин, которые предпочитают активный образ жизни и ценят высокое качество. Sense Ride 5 подарят вам уверенность в каждом шаге и станут надежным спутником в ваших путешествиях.</t>
  </si>
  <si>
    <t>белый/красный</t>
  </si>
  <si>
    <t>Верх: текстиль, синтетический материал; стелька: текстиль; подошва: резина</t>
  </si>
  <si>
    <t>XT-6</t>
  </si>
  <si>
    <t>L47988000</t>
  </si>
  <si>
    <t>Кроссовки беговые Salomon XT 6 — предназначены для активного передвижения по разнообразным маршрутам. Модель сочетает в себе современный дизайн и функциональные технологии, что делает её идеальным выбором для тренировок на открытом воздухе. Верх выполнен из дышащего материала, обеспечивающего хорошую вентиляцию и легкость. Конструкция подошвы гарантирует отличную амортизацию, что позволяет минимизировать ударные нагрузки и повышает комфорт в процессе движения. Модель обеспечивает надежную поддержку стопы. Дополнительные особенности включают высокую износостойкость, что позволяет использовать кроссовки на различных типах поверхности, а универсальный белый цвет делает их подходящими для разных погодных условий и стилей.</t>
  </si>
  <si>
    <t>верх: текстиль, иск.кожа; подкладка: текстиль; подошва: резина, пластик</t>
  </si>
  <si>
    <t>REELAX BREAK 6.0</t>
  </si>
  <si>
    <t>L47111100</t>
  </si>
  <si>
    <t>Пантолеты</t>
  </si>
  <si>
    <t>Сабо Salomon Reelax Slide 6.0 созданы для мужчин, ценящих комфорт и стиль в повседневной жизни. Верх выполнен из 100% текстиля, что обеспечивает легкость и отличную воздухопроницаемость, позволяя ногам дышать в течение всего дня. Текстильная подкладка добавляет комфорта, нежно облегая стопу. Прочная резиновая подошва гарантирует надежное сцепление с различными поверхностями, обеспечивая уверенный шаг. Эти сабо идеально подходят для восстановления после тренировок или долгих прогулок по городу, обеспечивая необходимую амортизацию и поддержку. Минималистичный дизайн делает их универсальными для любого гардероба.</t>
  </si>
  <si>
    <t>XT-4 OG</t>
  </si>
  <si>
    <t>L47568400</t>
  </si>
  <si>
    <t>Модель XT-4 OG вернулась из архивов, чтобы привнести новую энергию в ритм городских улиц. Сочетая в себе винтажный стиль, проверенный комфорт, устойчивость и свежую палитру цветов, XT-4 OG знаменует собой возрождение легенды. Как и прежде, эта неподвластная времени модель продолжает формировать культуру благодаря своему стилю, аутентичности и возможности самовыражения.
Благодаря каркасу Agile Chassis™ Skeleton во всю длину подошвы — изначально разработанному для обеспечения исключительной устойчивости на любых дистанциях трейлраннинга — вы будете чувствовать себя уверенно и надежно в городских условиях.
Промежуточная подошва из материала EVA двойной плотности, изначально созданная для бега на длинные дистанции, защищает стопу и обеспечивает комфорт в течение всего дня на городских улицах.</t>
  </si>
  <si>
    <t>XT-6 GTX</t>
  </si>
  <si>
    <t>L47445500</t>
  </si>
  <si>
    <t>Легендарные кроссовки для трейлраннинга, переосмысленные для города: модель XT-6 GORE-TEX сохраняет проверенные временем качества — комфорт, амортизацию и долговечность. Инновационная водонепроницаемая защита, новые расцветки и обновленные материалы делают эту модель универсальным решением, готовым к любым условиям и любой погоде.
Под новой мембраной GORE-TEX ePE, покрывающей верхнюю часть, скрывается конструкция из плотной сетки, предотвращающая попадание внутрь мелкого мусора. Система шнуровки Quicklace™ со специальным покрытием обеспечивает дополнительную защиту от непогоды.
Специальная конструкция шасси для спусков и геометрия грунтозацепов на подошве гарантируют надежную устойчивость на любых типах рельефа.</t>
  </si>
  <si>
    <t>верх: иск.кожа, текстиль; подкладка: текстиль; подошва: резина, пластик</t>
  </si>
  <si>
    <t>SUPERCROSS 4 GTX W Black/Black</t>
  </si>
  <si>
    <t>L41733900</t>
  </si>
  <si>
    <t>Кроссовки Supercross 4 Gore tex специально разработаны для бегунов, которые любят экстремальные условия. Кроссовки Supercross 4 идеально подходят для бега в любое время года, благодаря добавлению водонепроницаемой мембраны Gore-tex . Благодаря дышащей структуре кроссовки отводят тепло и влагу, а благодаря водонепроницаемой структуре ваши ноги останутся сухими на грязной и снежной местности. Специальный протектор подошвы  Salomon speedcroos 4 предотвращает скольжение и уверенно цепляется за землю. Верх Sensifit хорошо обхватывает ногу, регулируемая система шнуровки Quicklace проста в использовании. Анатомическая форма с превосходным сцеплением стопы и лодыжки. Конструкция подошвы с шипами и оптимизированная пятка, обеспечивающая превосходное сцепление даже на скользкой поверхности. Технология подошвы Contagrip TA. Благодаря технологии шнуровки кроссовки Supercross 4 GTX созданы для ваших приключений на свежем воздухе.</t>
  </si>
  <si>
    <t>XT-WHISPER VOID</t>
  </si>
  <si>
    <t>L47875600</t>
  </si>
  <si>
    <t>Модель XT-Whisper Void — это современная, переосмысленная лайфстайл-версия беговых кроссовок 2000 года от французского бренда Salomon. В актуальной линейке модель трансформировалась в унисекс-силуэт, который сохранил агрессивную трейловую эстетику gorpcore, но стал более гладким, легким и адаптированным для повседневной городской носки.
Дышащий верх выполнен из облегченной 3D-сетки со специальной защитой от попадания мелкого мусора (Anti-debris Mesh). Фирменная конструкция SensiFit™ мягко охватывает стопу от промежуточной подошвы до шнуровки. Система Quicklace™ со скрытым кармашком на язычке позволяет зашнуровать обувь одним движением. Шасси Agile Chassis™ System (ACS) и подошва Mud Contagrip® с глубоким протектором гарантируют устойчивость на бездорожье и сцепление с влажным асфальтом.</t>
  </si>
  <si>
    <t>L47110800</t>
  </si>
  <si>
    <t>Шлепанцы Salomon Reelax Break 6.0 — это идеальный выбор для тех, кто ищет комфорт и восстановление после интенсивных тренировок. Эта универсальная обувь оснащена формованной стелькой из ЭВА и высококачественной пеной EnergyCell, что обеспечивает непревзойденную амортизацию и поддержку стопы. Резиновая подошва Contagrip® гарантирует надежное сцепление с поверхностью, что делает эти шлепанцы идеальными для повседневного использования. Облегченная конструкция моделей служит для максимального облегчения мышечной усталости, предоставляя естественную поддержку ноги во время отдыха. Благодаря этим особенностям шлепанцы Salomon Reelax Break 6.0 обеспечивают комфортный отдых и способствуют восстановлению после физической активности.</t>
  </si>
  <si>
    <t>REELAX SLIDE 6.0 W</t>
  </si>
  <si>
    <t>L47112400</t>
  </si>
  <si>
    <t>Сабо</t>
  </si>
  <si>
    <t>L47450600</t>
  </si>
  <si>
    <t>Новое поступление</t>
  </si>
  <si>
    <t>L47990800</t>
  </si>
  <si>
    <t>XT-4 OG RECON</t>
  </si>
  <si>
    <t>L49163000</t>
  </si>
  <si>
    <t>Кроссовки Salomon XT-4 OG Recon — это тактическая и прочная версия знаменитой беговой модели, вдохновленная винтажным альпийским снаряжением. Верх из износостойкого рипстоп-материала защищает от повреждений, а цепкая подошва Mud Contagrip обеспечивает устойчивость на пересеченной местности.</t>
  </si>
  <si>
    <t>L49205700</t>
  </si>
  <si>
    <t>L49209700</t>
  </si>
  <si>
    <t>REELAX SLIDE 6.0</t>
  </si>
  <si>
    <t>L47112000</t>
  </si>
  <si>
    <t>Сандалии и шлепанцы</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</si>
  <si>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</si>
  <si>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</si>
  <si>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</si>
  <si>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</si>
  <si>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</si>
  <si>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Одежда</t>
  </si>
  <si>
    <t>Аксессуары</t>
  </si>
  <si>
    <t>Спорт. Инвентарь</t>
  </si>
  <si>
    <t>Сумки и рюкзаки</t>
  </si>
  <si>
    <t>Всего</t>
  </si>
  <si>
    <t>Сумма. в руб.</t>
  </si>
  <si>
    <t>Кол-во</t>
  </si>
  <si>
    <t>Анализ состава заказа по полу</t>
  </si>
  <si>
    <t>Дети</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</si>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</sst>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62">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5" xfId="0" applyBorder="1" applyAlignment="1">
      <alignment horizontal="center" vertical="top" wrapText="1"/>
    </xf>
    <xf numFmtId="4" fontId="0" fillId="0" borderId="5" xfId="0" applyNumberFormat="1" applyBorder="1" applyAlignment="1">
      <alignment horizontal="center" vertical="top"/>
    </xf>
    <xf numFmtId="2" fontId="3" fillId="0" borderId="5" xfId="0" applyNumberFormat="1" applyFont="1" applyBorder="1" applyAlignment="1">
      <alignment horizontal="center" vertical="top"/>
    </xf>
    <xf numFmtId="4" fontId="1" fillId="0" borderId="5"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6" xfId="0" applyBorder="1" applyAlignment="1">
      <alignment horizontal="center" vertical="top" wrapText="1"/>
    </xf>
    <xf numFmtId="0" fontId="0" fillId="0" borderId="1" xfId="0" applyBorder="1" applyAlignment="1">
      <alignment horizontal="center" vertical="top"/>
    </xf>
    <xf numFmtId="0" fontId="1" fillId="3" borderId="5" xfId="0" applyFont="1" applyFill="1" applyBorder="1" applyAlignment="1">
      <alignment horizontal="center" vertical="top"/>
    </xf>
    <xf numFmtId="164" fontId="0" fillId="3" borderId="1" xfId="0" applyNumberFormat="1" applyFill="1" applyBorder="1" applyAlignment="1">
      <alignment horizontal="center" vertical="top"/>
    </xf>
    <xf numFmtId="0" fontId="3"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0" fontId="1" fillId="0" borderId="2" xfId="0" applyFont="1" applyBorder="1" applyAlignment="1">
      <alignment horizontal="center" vertical="top" wrapText="1"/>
    </xf>
    <xf numFmtId="0" fontId="1" fillId="0" borderId="6" xfId="0" applyFont="1" applyBorder="1" applyAlignment="1">
      <alignment horizontal="center" vertical="top" wrapText="1"/>
    </xf>
    <xf numFmtId="0" fontId="4" fillId="0" borderId="2" xfId="0" applyFont="1" applyBorder="1" applyAlignment="1">
      <alignment horizontal="center" vertical="top"/>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4" xfId="0" applyBorder="1" applyAlignment="1">
      <alignment horizontal="center"/>
    </xf>
    <xf numFmtId="0" fontId="0" fillId="0" borderId="7" xfId="0" applyBorder="1" applyAlignment="1">
      <alignment horizontal="center"/>
    </xf>
    <xf numFmtId="0" fontId="0" fillId="0" borderId="3" xfId="0" applyBorder="1" applyAlignment="1">
      <alignment horizontal="center"/>
    </xf>
    <xf numFmtId="0" fontId="0" fillId="0" borderId="4" xfId="0" applyBorder="1" applyAlignment="1">
      <alignment horizontal="center" vertical="top" wrapText="1"/>
    </xf>
    <xf numFmtId="0" fontId="0" fillId="0" borderId="7"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xf>
    <xf numFmtId="0" fontId="0" fillId="0" borderId="3" xfId="0" applyBorder="1" applyAlignment="1">
      <alignment horizontal="center" vertical="top"/>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6145-4655-AA87-BCBF9DD4392B}"/>
            </c:ext>
          </c:extLst>
        </c:ser>
        <c:dLbls>
          <c:dLblPos val="outEnd"/>
          <c:showLegendKey val="0"/>
          <c:showVal val="1"/>
          <c:showCatName val="0"/>
          <c:showSerName val="0"/>
          <c:showPercent val="0"/>
          <c:showBubbleSize val="0"/>
        </c:dLbls>
        <c:gapWidth val="100"/>
        <c:axId val="337891552"/>
        <c:axId val="337892208"/>
      </c:barChart>
      <c:catAx>
        <c:axId val="337891552"/>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37892208"/>
        <c:crosses val="autoZero"/>
        <c:auto val="1"/>
        <c:lblAlgn val="ctr"/>
        <c:lblOffset val="100"/>
        <c:noMultiLvlLbl val="0"/>
      </c:catAx>
      <c:valAx>
        <c:axId val="337892208"/>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37891552"/>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42FF-4FFA-B3D6-CDE14E12166B}"/>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42FF-4FFA-B3D6-CDE14E12166B}"/>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42FF-4FFA-B3D6-CDE14E12166B}"/>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42FF-4FFA-B3D6-CDE14E12166B}"/>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3BAD-4CC4-B059-62F14D0CD4C8}"/>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9" Type="http://schemas.openxmlformats.org/officeDocument/2006/relationships/image" Target="../media/image39.png"/><Relationship Id="rId21" Type="http://schemas.openxmlformats.org/officeDocument/2006/relationships/image" Target="../media/image21.png"/><Relationship Id="rId34" Type="http://schemas.openxmlformats.org/officeDocument/2006/relationships/image" Target="../media/image34.png"/><Relationship Id="rId42" Type="http://schemas.openxmlformats.org/officeDocument/2006/relationships/image" Target="../media/image42.png"/><Relationship Id="rId47" Type="http://schemas.openxmlformats.org/officeDocument/2006/relationships/image" Target="../media/image47.png"/><Relationship Id="rId50" Type="http://schemas.openxmlformats.org/officeDocument/2006/relationships/image" Target="../media/image50.png"/><Relationship Id="rId7" Type="http://schemas.openxmlformats.org/officeDocument/2006/relationships/image" Target="../media/image7.png"/><Relationship Id="rId2" Type="http://schemas.openxmlformats.org/officeDocument/2006/relationships/image" Target="../media/image2.png"/><Relationship Id="rId16" Type="http://schemas.openxmlformats.org/officeDocument/2006/relationships/image" Target="../media/image16.png"/><Relationship Id="rId29" Type="http://schemas.openxmlformats.org/officeDocument/2006/relationships/image" Target="../media/image29.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png"/><Relationship Id="rId45" Type="http://schemas.openxmlformats.org/officeDocument/2006/relationships/image" Target="../media/image45.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4" Type="http://schemas.openxmlformats.org/officeDocument/2006/relationships/image" Target="../media/image44.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48" Type="http://schemas.openxmlformats.org/officeDocument/2006/relationships/image" Target="../media/image48.png"/><Relationship Id="rId8" Type="http://schemas.openxmlformats.org/officeDocument/2006/relationships/image" Target="../media/image8.png"/><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png"/><Relationship Id="rId20" Type="http://schemas.openxmlformats.org/officeDocument/2006/relationships/image" Target="../media/image20.png"/><Relationship Id="rId41" Type="http://schemas.openxmlformats.org/officeDocument/2006/relationships/image" Target="../media/image41.png"/><Relationship Id="rId1" Type="http://schemas.openxmlformats.org/officeDocument/2006/relationships/image" Target="../media/image1.png"/><Relationship Id="rId6" Type="http://schemas.openxmlformats.org/officeDocument/2006/relationships/image" Target="../media/image6.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38100</xdr:rowOff>
    </xdr:from>
    <xdr:to>
      <xdr:col>3</xdr:col>
      <xdr:colOff>1552575</xdr:colOff>
      <xdr:row>4</xdr:row>
      <xdr:rowOff>638175</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5</xdr:row>
      <xdr:rowOff>28575</xdr:rowOff>
    </xdr:from>
    <xdr:to>
      <xdr:col>3</xdr:col>
      <xdr:colOff>1552575</xdr:colOff>
      <xdr:row>5</xdr:row>
      <xdr:rowOff>1266825</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6</xdr:row>
      <xdr:rowOff>28575</xdr:rowOff>
    </xdr:from>
    <xdr:to>
      <xdr:col>3</xdr:col>
      <xdr:colOff>1552575</xdr:colOff>
      <xdr:row>8</xdr:row>
      <xdr:rowOff>419100</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9</xdr:row>
      <xdr:rowOff>28575</xdr:rowOff>
    </xdr:from>
    <xdr:to>
      <xdr:col>3</xdr:col>
      <xdr:colOff>1552575</xdr:colOff>
      <xdr:row>16</xdr:row>
      <xdr:rowOff>152400</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17</xdr:row>
      <xdr:rowOff>28575</xdr:rowOff>
    </xdr:from>
    <xdr:to>
      <xdr:col>3</xdr:col>
      <xdr:colOff>1552575</xdr:colOff>
      <xdr:row>22</xdr:row>
      <xdr:rowOff>209550</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23</xdr:row>
      <xdr:rowOff>28575</xdr:rowOff>
    </xdr:from>
    <xdr:to>
      <xdr:col>3</xdr:col>
      <xdr:colOff>1552575</xdr:colOff>
      <xdr:row>28</xdr:row>
      <xdr:rowOff>209550</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29</xdr:row>
      <xdr:rowOff>28575</xdr:rowOff>
    </xdr:from>
    <xdr:to>
      <xdr:col>3</xdr:col>
      <xdr:colOff>1552575</xdr:colOff>
      <xdr:row>31</xdr:row>
      <xdr:rowOff>419100</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32</xdr:row>
      <xdr:rowOff>28575</xdr:rowOff>
    </xdr:from>
    <xdr:to>
      <xdr:col>3</xdr:col>
      <xdr:colOff>1552575</xdr:colOff>
      <xdr:row>35</xdr:row>
      <xdr:rowOff>209550</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36</xdr:row>
      <xdr:rowOff>28575</xdr:rowOff>
    </xdr:from>
    <xdr:to>
      <xdr:col>3</xdr:col>
      <xdr:colOff>1552575</xdr:colOff>
      <xdr:row>36</xdr:row>
      <xdr:rowOff>1266825</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37</xdr:row>
      <xdr:rowOff>38100</xdr:rowOff>
    </xdr:from>
    <xdr:to>
      <xdr:col>3</xdr:col>
      <xdr:colOff>1552575</xdr:colOff>
      <xdr:row>38</xdr:row>
      <xdr:rowOff>638175</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39</xdr:row>
      <xdr:rowOff>28575</xdr:rowOff>
    </xdr:from>
    <xdr:to>
      <xdr:col>3</xdr:col>
      <xdr:colOff>1552575</xdr:colOff>
      <xdr:row>39</xdr:row>
      <xdr:rowOff>1266825</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40</xdr:row>
      <xdr:rowOff>28575</xdr:rowOff>
    </xdr:from>
    <xdr:to>
      <xdr:col>3</xdr:col>
      <xdr:colOff>1552575</xdr:colOff>
      <xdr:row>40</xdr:row>
      <xdr:rowOff>1266825</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41</xdr:row>
      <xdr:rowOff>28575</xdr:rowOff>
    </xdr:from>
    <xdr:to>
      <xdr:col>3</xdr:col>
      <xdr:colOff>1552575</xdr:colOff>
      <xdr:row>41</xdr:row>
      <xdr:rowOff>1266825</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42</xdr:row>
      <xdr:rowOff>28575</xdr:rowOff>
    </xdr:from>
    <xdr:to>
      <xdr:col>3</xdr:col>
      <xdr:colOff>1552575</xdr:colOff>
      <xdr:row>42</xdr:row>
      <xdr:rowOff>1266825</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43</xdr:row>
      <xdr:rowOff>28575</xdr:rowOff>
    </xdr:from>
    <xdr:to>
      <xdr:col>3</xdr:col>
      <xdr:colOff>1552575</xdr:colOff>
      <xdr:row>43</xdr:row>
      <xdr:rowOff>1266825</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44</xdr:row>
      <xdr:rowOff>28575</xdr:rowOff>
    </xdr:from>
    <xdr:to>
      <xdr:col>3</xdr:col>
      <xdr:colOff>1552575</xdr:colOff>
      <xdr:row>44</xdr:row>
      <xdr:rowOff>1266825</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45</xdr:row>
      <xdr:rowOff>28575</xdr:rowOff>
    </xdr:from>
    <xdr:to>
      <xdr:col>3</xdr:col>
      <xdr:colOff>1552575</xdr:colOff>
      <xdr:row>45</xdr:row>
      <xdr:rowOff>1266825</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46</xdr:row>
      <xdr:rowOff>28575</xdr:rowOff>
    </xdr:from>
    <xdr:to>
      <xdr:col>3</xdr:col>
      <xdr:colOff>1552575</xdr:colOff>
      <xdr:row>46</xdr:row>
      <xdr:rowOff>1266825</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47</xdr:row>
      <xdr:rowOff>28575</xdr:rowOff>
    </xdr:from>
    <xdr:to>
      <xdr:col>3</xdr:col>
      <xdr:colOff>1552575</xdr:colOff>
      <xdr:row>47</xdr:row>
      <xdr:rowOff>1266825</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48</xdr:row>
      <xdr:rowOff>28575</xdr:rowOff>
    </xdr:from>
    <xdr:to>
      <xdr:col>3</xdr:col>
      <xdr:colOff>1552575</xdr:colOff>
      <xdr:row>48</xdr:row>
      <xdr:rowOff>1266825</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49</xdr:row>
      <xdr:rowOff>28575</xdr:rowOff>
    </xdr:from>
    <xdr:to>
      <xdr:col>3</xdr:col>
      <xdr:colOff>1552575</xdr:colOff>
      <xdr:row>49</xdr:row>
      <xdr:rowOff>1266825</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50</xdr:row>
      <xdr:rowOff>28575</xdr:rowOff>
    </xdr:from>
    <xdr:to>
      <xdr:col>3</xdr:col>
      <xdr:colOff>1552575</xdr:colOff>
      <xdr:row>50</xdr:row>
      <xdr:rowOff>1266825</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51</xdr:row>
      <xdr:rowOff>38100</xdr:rowOff>
    </xdr:from>
    <xdr:to>
      <xdr:col>3</xdr:col>
      <xdr:colOff>1552575</xdr:colOff>
      <xdr:row>52</xdr:row>
      <xdr:rowOff>638175</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53</xdr:row>
      <xdr:rowOff>28575</xdr:rowOff>
    </xdr:from>
    <xdr:to>
      <xdr:col>3</xdr:col>
      <xdr:colOff>1552575</xdr:colOff>
      <xdr:row>53</xdr:row>
      <xdr:rowOff>1266825</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54</xdr:row>
      <xdr:rowOff>28575</xdr:rowOff>
    </xdr:from>
    <xdr:to>
      <xdr:col>3</xdr:col>
      <xdr:colOff>1552575</xdr:colOff>
      <xdr:row>54</xdr:row>
      <xdr:rowOff>1266825</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55</xdr:row>
      <xdr:rowOff>28575</xdr:rowOff>
    </xdr:from>
    <xdr:to>
      <xdr:col>3</xdr:col>
      <xdr:colOff>1552575</xdr:colOff>
      <xdr:row>57</xdr:row>
      <xdr:rowOff>419100</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58</xdr:row>
      <xdr:rowOff>28575</xdr:rowOff>
    </xdr:from>
    <xdr:to>
      <xdr:col>3</xdr:col>
      <xdr:colOff>1552575</xdr:colOff>
      <xdr:row>66</xdr:row>
      <xdr:rowOff>133350</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71</xdr:row>
      <xdr:rowOff>28575</xdr:rowOff>
    </xdr:from>
    <xdr:to>
      <xdr:col>3</xdr:col>
      <xdr:colOff>1552575</xdr:colOff>
      <xdr:row>76</xdr:row>
      <xdr:rowOff>209550</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77</xdr:row>
      <xdr:rowOff>28575</xdr:rowOff>
    </xdr:from>
    <xdr:to>
      <xdr:col>3</xdr:col>
      <xdr:colOff>1552575</xdr:colOff>
      <xdr:row>85</xdr:row>
      <xdr:rowOff>133350</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88</xdr:row>
      <xdr:rowOff>38100</xdr:rowOff>
    </xdr:from>
    <xdr:to>
      <xdr:col>3</xdr:col>
      <xdr:colOff>1552575</xdr:colOff>
      <xdr:row>89</xdr:row>
      <xdr:rowOff>638175</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90</xdr:row>
      <xdr:rowOff>28575</xdr:rowOff>
    </xdr:from>
    <xdr:to>
      <xdr:col>3</xdr:col>
      <xdr:colOff>1552575</xdr:colOff>
      <xdr:row>93</xdr:row>
      <xdr:rowOff>209550</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94</xdr:row>
      <xdr:rowOff>28575</xdr:rowOff>
    </xdr:from>
    <xdr:to>
      <xdr:col>3</xdr:col>
      <xdr:colOff>1552575</xdr:colOff>
      <xdr:row>98</xdr:row>
      <xdr:rowOff>333375</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99</xdr:row>
      <xdr:rowOff>28575</xdr:rowOff>
    </xdr:from>
    <xdr:to>
      <xdr:col>3</xdr:col>
      <xdr:colOff>1552575</xdr:colOff>
      <xdr:row>103</xdr:row>
      <xdr:rowOff>333375</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104</xdr:row>
      <xdr:rowOff>28575</xdr:rowOff>
    </xdr:from>
    <xdr:to>
      <xdr:col>3</xdr:col>
      <xdr:colOff>1552575</xdr:colOff>
      <xdr:row>107</xdr:row>
      <xdr:rowOff>209550</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108</xdr:row>
      <xdr:rowOff>38100</xdr:rowOff>
    </xdr:from>
    <xdr:to>
      <xdr:col>3</xdr:col>
      <xdr:colOff>1552575</xdr:colOff>
      <xdr:row>109</xdr:row>
      <xdr:rowOff>638175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110</xdr:row>
      <xdr:rowOff>28575</xdr:rowOff>
    </xdr:from>
    <xdr:to>
      <xdr:col>3</xdr:col>
      <xdr:colOff>1552575</xdr:colOff>
      <xdr:row>110</xdr:row>
      <xdr:rowOff>1266825</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111</xdr:row>
      <xdr:rowOff>28575</xdr:rowOff>
    </xdr:from>
    <xdr:to>
      <xdr:col>3</xdr:col>
      <xdr:colOff>1552575</xdr:colOff>
      <xdr:row>111</xdr:row>
      <xdr:rowOff>1266825</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112</xdr:row>
      <xdr:rowOff>28575</xdr:rowOff>
    </xdr:from>
    <xdr:to>
      <xdr:col>3</xdr:col>
      <xdr:colOff>1552575</xdr:colOff>
      <xdr:row>112</xdr:row>
      <xdr:rowOff>1266825</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113</xdr:row>
      <xdr:rowOff>28575</xdr:rowOff>
    </xdr:from>
    <xdr:to>
      <xdr:col>3</xdr:col>
      <xdr:colOff>1552575</xdr:colOff>
      <xdr:row>113</xdr:row>
      <xdr:rowOff>1266825</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114</xdr:row>
      <xdr:rowOff>28575</xdr:rowOff>
    </xdr:from>
    <xdr:to>
      <xdr:col>3</xdr:col>
      <xdr:colOff>1552575</xdr:colOff>
      <xdr:row>114</xdr:row>
      <xdr:rowOff>1266825</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115</xdr:row>
      <xdr:rowOff>28575</xdr:rowOff>
    </xdr:from>
    <xdr:to>
      <xdr:col>3</xdr:col>
      <xdr:colOff>1552575</xdr:colOff>
      <xdr:row>115</xdr:row>
      <xdr:rowOff>1266825</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116</xdr:row>
      <xdr:rowOff>28575</xdr:rowOff>
    </xdr:from>
    <xdr:to>
      <xdr:col>3</xdr:col>
      <xdr:colOff>1552575</xdr:colOff>
      <xdr:row>116</xdr:row>
      <xdr:rowOff>1266825</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117</xdr:row>
      <xdr:rowOff>28575</xdr:rowOff>
    </xdr:from>
    <xdr:to>
      <xdr:col>3</xdr:col>
      <xdr:colOff>1552575</xdr:colOff>
      <xdr:row>119</xdr:row>
      <xdr:rowOff>419100</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120</xdr:row>
      <xdr:rowOff>28575</xdr:rowOff>
    </xdr:from>
    <xdr:to>
      <xdr:col>3</xdr:col>
      <xdr:colOff>1552575</xdr:colOff>
      <xdr:row>123</xdr:row>
      <xdr:rowOff>209550</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124</xdr:row>
      <xdr:rowOff>28575</xdr:rowOff>
    </xdr:from>
    <xdr:to>
      <xdr:col>3</xdr:col>
      <xdr:colOff>1552575</xdr:colOff>
      <xdr:row>126</xdr:row>
      <xdr:rowOff>419100</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127</xdr:row>
      <xdr:rowOff>28575</xdr:rowOff>
    </xdr:from>
    <xdr:to>
      <xdr:col>3</xdr:col>
      <xdr:colOff>1552575</xdr:colOff>
      <xdr:row>129</xdr:row>
      <xdr:rowOff>419100</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130</xdr:row>
      <xdr:rowOff>28575</xdr:rowOff>
    </xdr:from>
    <xdr:to>
      <xdr:col>3</xdr:col>
      <xdr:colOff>1552575</xdr:colOff>
      <xdr:row>135</xdr:row>
      <xdr:rowOff>209550</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136</xdr:row>
      <xdr:rowOff>28575</xdr:rowOff>
    </xdr:from>
    <xdr:to>
      <xdr:col>3</xdr:col>
      <xdr:colOff>1552575</xdr:colOff>
      <xdr:row>142</xdr:row>
      <xdr:rowOff>171450</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143</xdr:row>
      <xdr:rowOff>38100</xdr:rowOff>
    </xdr:from>
    <xdr:to>
      <xdr:col>3</xdr:col>
      <xdr:colOff>1552575</xdr:colOff>
      <xdr:row>144</xdr:row>
      <xdr:rowOff>638175</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145</xdr:row>
      <xdr:rowOff>28575</xdr:rowOff>
    </xdr:from>
    <xdr:to>
      <xdr:col>3</xdr:col>
      <xdr:colOff>1552575</xdr:colOff>
      <xdr:row>145</xdr:row>
      <xdr:rowOff>1266825</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0</xdr:colOff>
      <xdr:row>11</xdr:row>
      <xdr:rowOff>0</xdr:rowOff>
    </xdr:from>
    <xdr:to>
      <xdr:col>7</xdr:col>
      <xdr:colOff>3175</xdr:colOff>
      <xdr:row>25</xdr:row>
      <xdr:rowOff>76200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155575</xdr:colOff>
      <xdr:row>11</xdr:row>
      <xdr:rowOff>0</xdr:rowOff>
    </xdr:from>
    <xdr:to>
      <xdr:col>11</xdr:col>
      <xdr:colOff>3175</xdr:colOff>
      <xdr:row>25</xdr:row>
      <xdr:rowOff>76200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146"/>
  <sheetViews>
    <sheetView tabSelected="1" workbookViewId="0">
      <pane xSplit="4" ySplit="3" topLeftCell="E4" activePane="bottomRight" state="frozen"/>
      <selection pane="topRight" activeCell="G1" sqref="G1"/>
      <selection pane="bottomLeft" activeCell="A6" sqref="A6"/>
      <selection pane="bottomRight" activeCell="G6" sqref="G6"/>
    </sheetView>
  </sheetViews>
  <sheetFormatPr defaultColWidth="10.5" defaultRowHeight="11.45" customHeight="1" x14ac:dyDescent="0.3"/>
  <cols>
    <col min="1" max="1" width="8.1640625" style="1" customWidth="1"/>
    <col min="2" max="2" width="14" style="1" customWidth="1"/>
    <col min="3" max="3" width="11.33203125" style="1" customWidth="1"/>
    <col min="4" max="4" width="29.83203125" style="1" customWidth="1" collapsed="1"/>
    <col min="5" max="5" width="15.5" style="1" customWidth="1"/>
    <col min="6" max="6" width="10.5" style="1" customWidth="1"/>
    <col min="7" max="7" width="19.83203125" style="1" customWidth="1"/>
    <col min="8" max="8" width="11.6640625" style="1" customWidth="1"/>
    <col min="9" max="9" width="14.1640625" style="1" customWidth="1"/>
    <col min="10" max="10" width="16.1640625" style="3" customWidth="1"/>
    <col min="11" max="11" width="10" style="1" customWidth="1"/>
    <col min="12" max="12" width="17.5" style="1" customWidth="1"/>
    <col min="13" max="13" width="17.33203125" style="1" customWidth="1"/>
    <col min="14" max="15" width="10.5" style="1" customWidth="1"/>
    <col min="16" max="16" width="17.5" style="1" customWidth="1"/>
    <col min="17" max="17" width="9.1640625" style="1" customWidth="1"/>
    <col min="18" max="18" width="9.33203125" style="4" customWidth="1"/>
    <col min="19" max="19" width="10" style="2" customWidth="1"/>
    <col min="20" max="20" width="10.5" style="1" customWidth="1"/>
    <col min="21" max="21" width="7.664062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4"/>
      <c r="B2" s="34"/>
      <c r="C2" s="34"/>
      <c r="D2" s="34"/>
      <c r="E2" s="34"/>
      <c r="F2" s="34"/>
      <c r="G2" s="34"/>
      <c r="H2" s="34"/>
      <c r="I2" s="34"/>
      <c r="J2" s="35"/>
      <c r="K2" s="34"/>
      <c r="L2" s="34"/>
      <c r="M2" s="34"/>
      <c r="N2" s="34"/>
      <c r="O2" s="34"/>
      <c r="P2" s="34"/>
      <c r="Q2" s="34"/>
      <c r="R2" s="36"/>
      <c r="S2" s="34"/>
      <c r="T2" s="34"/>
      <c r="U2" s="34"/>
      <c r="V2" s="34"/>
      <c r="W2" s="34"/>
      <c r="X2" s="34"/>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244</v>
      </c>
      <c r="T3" s="10" t="s">
        <v>18</v>
      </c>
      <c r="U3" s="10" t="s">
        <v>19</v>
      </c>
      <c r="V3" s="7" t="s">
        <v>20</v>
      </c>
      <c r="W3" s="7" t="s">
        <v>21</v>
      </c>
      <c r="X3" s="5" t="s">
        <v>22</v>
      </c>
    </row>
    <row r="4" spans="1:24" s="1" customFormat="1" ht="51.95" customHeight="1" x14ac:dyDescent="0.3">
      <c r="A4" s="11" t="s">
        <v>23</v>
      </c>
      <c r="B4" s="11" t="s">
        <v>24</v>
      </c>
      <c r="C4" s="12" t="s">
        <v>25</v>
      </c>
      <c r="D4" s="57"/>
      <c r="E4" s="37" t="str">
        <f>HYPERLINK("https://www.google.ru/search?q=L47377300&amp;newwindow=1&amp;tbm=isch","Еще фото")</f>
        <v>Еще фото</v>
      </c>
      <c r="F4" s="13"/>
      <c r="G4" s="11" t="s">
        <v>26</v>
      </c>
      <c r="H4" s="11" t="s">
        <v>27</v>
      </c>
      <c r="I4" s="14" t="s">
        <v>28</v>
      </c>
      <c r="J4" s="14" t="s">
        <v>29</v>
      </c>
      <c r="K4" s="15" t="s">
        <v>30</v>
      </c>
      <c r="L4" s="54" t="s">
        <v>31</v>
      </c>
      <c r="M4" s="14"/>
      <c r="N4" s="14" t="s">
        <v>32</v>
      </c>
      <c r="O4" s="14"/>
      <c r="P4" s="15" t="s">
        <v>33</v>
      </c>
      <c r="Q4" s="16">
        <v>25699</v>
      </c>
      <c r="R4" s="17">
        <v>52.54</v>
      </c>
      <c r="S4" s="18">
        <v>14027.4355</v>
      </c>
      <c r="T4" s="19" t="s">
        <v>34</v>
      </c>
      <c r="U4" s="20" t="s">
        <v>35</v>
      </c>
      <c r="V4" s="21">
        <v>35</v>
      </c>
      <c r="W4" s="21">
        <v>2</v>
      </c>
      <c r="X4" s="22"/>
    </row>
    <row r="5" spans="1:24" s="1" customFormat="1" ht="60.95" customHeight="1" x14ac:dyDescent="0.3">
      <c r="A5" s="23" t="s">
        <v>23</v>
      </c>
      <c r="B5" s="23" t="s">
        <v>24</v>
      </c>
      <c r="C5" s="12" t="s">
        <v>25</v>
      </c>
      <c r="D5" s="58"/>
      <c r="E5" s="37" t="str">
        <f>HYPERLINK("https://www.google.ru/search?q=L47377300&amp;newwindow=1&amp;tbm=isch","Еще фото")</f>
        <v>Еще фото</v>
      </c>
      <c r="F5" s="13"/>
      <c r="G5" s="23" t="s">
        <v>26</v>
      </c>
      <c r="H5" s="23" t="s">
        <v>27</v>
      </c>
      <c r="I5" s="23" t="s">
        <v>28</v>
      </c>
      <c r="J5" s="14" t="s">
        <v>29</v>
      </c>
      <c r="K5" s="15" t="s">
        <v>30</v>
      </c>
      <c r="L5" s="56"/>
      <c r="M5" s="14"/>
      <c r="N5" s="14" t="s">
        <v>32</v>
      </c>
      <c r="O5" s="14"/>
      <c r="P5" s="15" t="s">
        <v>33</v>
      </c>
      <c r="Q5" s="16">
        <v>25699</v>
      </c>
      <c r="R5" s="17">
        <v>52.54</v>
      </c>
      <c r="S5" s="18">
        <v>14027.4355</v>
      </c>
      <c r="T5" s="19" t="s">
        <v>34</v>
      </c>
      <c r="U5" s="20" t="s">
        <v>36</v>
      </c>
      <c r="V5" s="21">
        <v>36</v>
      </c>
      <c r="W5" s="21">
        <v>1</v>
      </c>
      <c r="X5" s="22"/>
    </row>
    <row r="6" spans="1:24" s="1" customFormat="1" ht="108" customHeight="1" x14ac:dyDescent="0.3">
      <c r="A6" s="11" t="s">
        <v>23</v>
      </c>
      <c r="B6" s="11" t="s">
        <v>37</v>
      </c>
      <c r="C6" s="12" t="s">
        <v>38</v>
      </c>
      <c r="D6" s="24"/>
      <c r="E6" s="37" t="str">
        <f>HYPERLINK("https://www.google.ru/search?q=L47381900&amp;newwindow=1&amp;tbm=isch","Еще фото")</f>
        <v>Еще фото</v>
      </c>
      <c r="F6" s="13" t="s">
        <v>39</v>
      </c>
      <c r="G6" s="11" t="s">
        <v>26</v>
      </c>
      <c r="H6" s="11" t="s">
        <v>27</v>
      </c>
      <c r="I6" s="14" t="s">
        <v>28</v>
      </c>
      <c r="J6" s="14" t="s">
        <v>29</v>
      </c>
      <c r="K6" s="15" t="s">
        <v>40</v>
      </c>
      <c r="L6" s="14" t="s">
        <v>41</v>
      </c>
      <c r="M6" s="14"/>
      <c r="N6" s="14" t="s">
        <v>42</v>
      </c>
      <c r="O6" s="14"/>
      <c r="P6" s="15" t="s">
        <v>33</v>
      </c>
      <c r="Q6" s="16">
        <v>25699</v>
      </c>
      <c r="R6" s="17">
        <v>45.13</v>
      </c>
      <c r="S6" s="18">
        <v>16214.988499999998</v>
      </c>
      <c r="T6" s="19" t="s">
        <v>34</v>
      </c>
      <c r="U6" s="20" t="s">
        <v>43</v>
      </c>
      <c r="V6" s="21">
        <v>45</v>
      </c>
      <c r="W6" s="21">
        <v>2</v>
      </c>
      <c r="X6" s="22"/>
    </row>
    <row r="7" spans="1:24" s="1" customFormat="1" ht="35.1" customHeight="1" x14ac:dyDescent="0.3">
      <c r="A7" s="11" t="s">
        <v>23</v>
      </c>
      <c r="B7" s="11" t="s">
        <v>44</v>
      </c>
      <c r="C7" s="12" t="s">
        <v>45</v>
      </c>
      <c r="D7" s="51"/>
      <c r="E7" s="37" t="str">
        <f>HYPERLINK("https://www.google.ru/search?q=L47855000&amp;newwindow=1&amp;tbm=isch","Еще фото")</f>
        <v>Еще фото</v>
      </c>
      <c r="F7" s="13" t="s">
        <v>39</v>
      </c>
      <c r="G7" s="11" t="s">
        <v>26</v>
      </c>
      <c r="H7" s="11" t="s">
        <v>27</v>
      </c>
      <c r="I7" s="14" t="s">
        <v>28</v>
      </c>
      <c r="J7" s="14" t="s">
        <v>29</v>
      </c>
      <c r="K7" s="15" t="s">
        <v>30</v>
      </c>
      <c r="L7" s="54" t="s">
        <v>46</v>
      </c>
      <c r="M7" s="14"/>
      <c r="N7" s="14" t="s">
        <v>47</v>
      </c>
      <c r="O7" s="14"/>
      <c r="P7" s="15" t="s">
        <v>48</v>
      </c>
      <c r="Q7" s="16">
        <v>21099</v>
      </c>
      <c r="R7" s="17">
        <v>45.02</v>
      </c>
      <c r="S7" s="18">
        <v>13339.988499999999</v>
      </c>
      <c r="T7" s="19" t="s">
        <v>34</v>
      </c>
      <c r="U7" s="20" t="s">
        <v>35</v>
      </c>
      <c r="V7" s="21">
        <v>35</v>
      </c>
      <c r="W7" s="21">
        <v>1</v>
      </c>
      <c r="X7" s="22"/>
    </row>
    <row r="8" spans="1:24" s="1" customFormat="1" ht="35.1" customHeight="1" x14ac:dyDescent="0.3">
      <c r="A8" s="23" t="s">
        <v>23</v>
      </c>
      <c r="B8" s="23" t="s">
        <v>44</v>
      </c>
      <c r="C8" s="12" t="s">
        <v>45</v>
      </c>
      <c r="D8" s="52"/>
      <c r="E8" s="37" t="str">
        <f>HYPERLINK("https://www.google.ru/search?q=L47855000&amp;newwindow=1&amp;tbm=isch","Еще фото")</f>
        <v>Еще фото</v>
      </c>
      <c r="F8" s="13" t="s">
        <v>39</v>
      </c>
      <c r="G8" s="23" t="s">
        <v>26</v>
      </c>
      <c r="H8" s="23" t="s">
        <v>27</v>
      </c>
      <c r="I8" s="23" t="s">
        <v>28</v>
      </c>
      <c r="J8" s="14" t="s">
        <v>29</v>
      </c>
      <c r="K8" s="15" t="s">
        <v>30</v>
      </c>
      <c r="L8" s="55"/>
      <c r="M8" s="14"/>
      <c r="N8" s="14" t="s">
        <v>47</v>
      </c>
      <c r="O8" s="14"/>
      <c r="P8" s="15" t="s">
        <v>48</v>
      </c>
      <c r="Q8" s="16">
        <v>21099</v>
      </c>
      <c r="R8" s="17">
        <v>45.02</v>
      </c>
      <c r="S8" s="18">
        <v>13339.988499999999</v>
      </c>
      <c r="T8" s="19" t="s">
        <v>34</v>
      </c>
      <c r="U8" s="20" t="s">
        <v>36</v>
      </c>
      <c r="V8" s="21">
        <v>36</v>
      </c>
      <c r="W8" s="21">
        <v>3</v>
      </c>
      <c r="X8" s="22"/>
    </row>
    <row r="9" spans="1:24" s="1" customFormat="1" ht="36.950000000000003" customHeight="1" x14ac:dyDescent="0.3">
      <c r="A9" s="23" t="s">
        <v>23</v>
      </c>
      <c r="B9" s="23" t="s">
        <v>44</v>
      </c>
      <c r="C9" s="12" t="s">
        <v>45</v>
      </c>
      <c r="D9" s="53"/>
      <c r="E9" s="37" t="str">
        <f>HYPERLINK("https://www.google.ru/search?q=L47855000&amp;newwindow=1&amp;tbm=isch","Еще фото")</f>
        <v>Еще фото</v>
      </c>
      <c r="F9" s="13" t="s">
        <v>39</v>
      </c>
      <c r="G9" s="23" t="s">
        <v>26</v>
      </c>
      <c r="H9" s="23" t="s">
        <v>27</v>
      </c>
      <c r="I9" s="23" t="s">
        <v>28</v>
      </c>
      <c r="J9" s="14" t="s">
        <v>29</v>
      </c>
      <c r="K9" s="15" t="s">
        <v>30</v>
      </c>
      <c r="L9" s="56"/>
      <c r="M9" s="14"/>
      <c r="N9" s="14" t="s">
        <v>47</v>
      </c>
      <c r="O9" s="14"/>
      <c r="P9" s="15" t="s">
        <v>48</v>
      </c>
      <c r="Q9" s="16">
        <v>21099</v>
      </c>
      <c r="R9" s="17">
        <v>45.02</v>
      </c>
      <c r="S9" s="18">
        <v>13339.988499999999</v>
      </c>
      <c r="T9" s="19" t="s">
        <v>34</v>
      </c>
      <c r="U9" s="20" t="s">
        <v>49</v>
      </c>
      <c r="V9" s="21">
        <v>35</v>
      </c>
      <c r="W9" s="21">
        <v>1</v>
      </c>
      <c r="X9" s="22"/>
    </row>
    <row r="10" spans="1:24" s="1" customFormat="1" ht="12.95" customHeight="1" x14ac:dyDescent="0.3">
      <c r="A10" s="11" t="s">
        <v>23</v>
      </c>
      <c r="B10" s="11" t="s">
        <v>50</v>
      </c>
      <c r="C10" s="12" t="s">
        <v>51</v>
      </c>
      <c r="D10" s="51"/>
      <c r="E10" s="37" t="str">
        <f t="shared" ref="E10:E17" si="0">HYPERLINK("https://www.google.ru/search?q=L39972200&amp;newwindow=1&amp;tbm=isch","Еще фото")</f>
        <v>Еще фото</v>
      </c>
      <c r="F10" s="13" t="s">
        <v>39</v>
      </c>
      <c r="G10" s="11" t="s">
        <v>26</v>
      </c>
      <c r="H10" s="11" t="s">
        <v>27</v>
      </c>
      <c r="I10" s="14" t="s">
        <v>28</v>
      </c>
      <c r="J10" s="14" t="s">
        <v>52</v>
      </c>
      <c r="K10" s="15" t="s">
        <v>30</v>
      </c>
      <c r="L10" s="54" t="s">
        <v>53</v>
      </c>
      <c r="M10" s="14" t="s">
        <v>54</v>
      </c>
      <c r="N10" s="14" t="s">
        <v>47</v>
      </c>
      <c r="O10" s="14" t="s">
        <v>55</v>
      </c>
      <c r="P10" s="15" t="s">
        <v>56</v>
      </c>
      <c r="Q10" s="16">
        <v>33199</v>
      </c>
      <c r="R10" s="17">
        <v>40</v>
      </c>
      <c r="S10" s="18">
        <v>22907.31</v>
      </c>
      <c r="T10" s="19" t="s">
        <v>34</v>
      </c>
      <c r="U10" s="25" t="s">
        <v>35</v>
      </c>
      <c r="V10" s="21">
        <v>35</v>
      </c>
      <c r="W10" s="21">
        <v>1</v>
      </c>
      <c r="X10" s="22"/>
    </row>
    <row r="11" spans="1:24" s="1" customFormat="1" ht="12.95" customHeight="1" x14ac:dyDescent="0.3">
      <c r="A11" s="23" t="s">
        <v>23</v>
      </c>
      <c r="B11" s="23" t="s">
        <v>50</v>
      </c>
      <c r="C11" s="12" t="s">
        <v>51</v>
      </c>
      <c r="D11" s="52"/>
      <c r="E11" s="37" t="str">
        <f t="shared" si="0"/>
        <v>Еще фото</v>
      </c>
      <c r="F11" s="13" t="s">
        <v>39</v>
      </c>
      <c r="G11" s="23" t="s">
        <v>26</v>
      </c>
      <c r="H11" s="23" t="s">
        <v>27</v>
      </c>
      <c r="I11" s="23" t="s">
        <v>28</v>
      </c>
      <c r="J11" s="14" t="s">
        <v>52</v>
      </c>
      <c r="K11" s="15" t="s">
        <v>30</v>
      </c>
      <c r="L11" s="55"/>
      <c r="M11" s="14" t="s">
        <v>54</v>
      </c>
      <c r="N11" s="14" t="s">
        <v>47</v>
      </c>
      <c r="O11" s="14" t="s">
        <v>55</v>
      </c>
      <c r="P11" s="15" t="s">
        <v>56</v>
      </c>
      <c r="Q11" s="16">
        <v>33199</v>
      </c>
      <c r="R11" s="17">
        <v>40</v>
      </c>
      <c r="S11" s="18">
        <v>22907.31</v>
      </c>
      <c r="T11" s="19" t="s">
        <v>34</v>
      </c>
      <c r="U11" s="20" t="s">
        <v>36</v>
      </c>
      <c r="V11" s="21">
        <v>36</v>
      </c>
      <c r="W11" s="21">
        <v>2</v>
      </c>
      <c r="X11" s="22"/>
    </row>
    <row r="12" spans="1:24" s="1" customFormat="1" ht="12.95" customHeight="1" x14ac:dyDescent="0.3">
      <c r="A12" s="23" t="s">
        <v>23</v>
      </c>
      <c r="B12" s="23" t="s">
        <v>50</v>
      </c>
      <c r="C12" s="12" t="s">
        <v>51</v>
      </c>
      <c r="D12" s="52"/>
      <c r="E12" s="37" t="str">
        <f t="shared" si="0"/>
        <v>Еще фото</v>
      </c>
      <c r="F12" s="13" t="s">
        <v>39</v>
      </c>
      <c r="G12" s="23" t="s">
        <v>26</v>
      </c>
      <c r="H12" s="23" t="s">
        <v>27</v>
      </c>
      <c r="I12" s="23" t="s">
        <v>28</v>
      </c>
      <c r="J12" s="14" t="s">
        <v>52</v>
      </c>
      <c r="K12" s="15" t="s">
        <v>30</v>
      </c>
      <c r="L12" s="55"/>
      <c r="M12" s="14" t="s">
        <v>54</v>
      </c>
      <c r="N12" s="14" t="s">
        <v>47</v>
      </c>
      <c r="O12" s="14" t="s">
        <v>55</v>
      </c>
      <c r="P12" s="15" t="s">
        <v>56</v>
      </c>
      <c r="Q12" s="16">
        <v>33199</v>
      </c>
      <c r="R12" s="17">
        <v>40</v>
      </c>
      <c r="S12" s="18">
        <v>22907.31</v>
      </c>
      <c r="T12" s="19" t="s">
        <v>34</v>
      </c>
      <c r="U12" s="20" t="s">
        <v>57</v>
      </c>
      <c r="V12" s="26">
        <v>36.5</v>
      </c>
      <c r="W12" s="21">
        <v>3</v>
      </c>
      <c r="X12" s="22"/>
    </row>
    <row r="13" spans="1:24" s="1" customFormat="1" ht="12.95" customHeight="1" x14ac:dyDescent="0.3">
      <c r="A13" s="23" t="s">
        <v>23</v>
      </c>
      <c r="B13" s="23" t="s">
        <v>50</v>
      </c>
      <c r="C13" s="12" t="s">
        <v>51</v>
      </c>
      <c r="D13" s="52"/>
      <c r="E13" s="37" t="str">
        <f t="shared" si="0"/>
        <v>Еще фото</v>
      </c>
      <c r="F13" s="13" t="s">
        <v>39</v>
      </c>
      <c r="G13" s="23" t="s">
        <v>26</v>
      </c>
      <c r="H13" s="23" t="s">
        <v>27</v>
      </c>
      <c r="I13" s="23" t="s">
        <v>28</v>
      </c>
      <c r="J13" s="14" t="s">
        <v>52</v>
      </c>
      <c r="K13" s="15" t="s">
        <v>30</v>
      </c>
      <c r="L13" s="55"/>
      <c r="M13" s="14" t="s">
        <v>54</v>
      </c>
      <c r="N13" s="14" t="s">
        <v>47</v>
      </c>
      <c r="O13" s="14" t="s">
        <v>55</v>
      </c>
      <c r="P13" s="15" t="s">
        <v>56</v>
      </c>
      <c r="Q13" s="16">
        <v>33199</v>
      </c>
      <c r="R13" s="17">
        <v>40</v>
      </c>
      <c r="S13" s="18">
        <v>22907.31</v>
      </c>
      <c r="T13" s="19" t="s">
        <v>34</v>
      </c>
      <c r="U13" s="20" t="s">
        <v>58</v>
      </c>
      <c r="V13" s="21">
        <v>37</v>
      </c>
      <c r="W13" s="21">
        <v>3</v>
      </c>
      <c r="X13" s="22"/>
    </row>
    <row r="14" spans="1:24" s="1" customFormat="1" ht="12.95" customHeight="1" x14ac:dyDescent="0.3">
      <c r="A14" s="23" t="s">
        <v>23</v>
      </c>
      <c r="B14" s="23" t="s">
        <v>50</v>
      </c>
      <c r="C14" s="12" t="s">
        <v>51</v>
      </c>
      <c r="D14" s="52"/>
      <c r="E14" s="37" t="str">
        <f t="shared" si="0"/>
        <v>Еще фото</v>
      </c>
      <c r="F14" s="13" t="s">
        <v>39</v>
      </c>
      <c r="G14" s="23" t="s">
        <v>26</v>
      </c>
      <c r="H14" s="23" t="s">
        <v>27</v>
      </c>
      <c r="I14" s="23" t="s">
        <v>28</v>
      </c>
      <c r="J14" s="14" t="s">
        <v>52</v>
      </c>
      <c r="K14" s="15" t="s">
        <v>30</v>
      </c>
      <c r="L14" s="55"/>
      <c r="M14" s="14" t="s">
        <v>54</v>
      </c>
      <c r="N14" s="14" t="s">
        <v>47</v>
      </c>
      <c r="O14" s="14" t="s">
        <v>55</v>
      </c>
      <c r="P14" s="15" t="s">
        <v>56</v>
      </c>
      <c r="Q14" s="16">
        <v>33199</v>
      </c>
      <c r="R14" s="17">
        <v>40</v>
      </c>
      <c r="S14" s="18">
        <v>22907.31</v>
      </c>
      <c r="T14" s="19" t="s">
        <v>34</v>
      </c>
      <c r="U14" s="20" t="s">
        <v>59</v>
      </c>
      <c r="V14" s="21">
        <v>38</v>
      </c>
      <c r="W14" s="21">
        <v>3</v>
      </c>
      <c r="X14" s="22"/>
    </row>
    <row r="15" spans="1:24" s="1" customFormat="1" ht="12.95" customHeight="1" x14ac:dyDescent="0.3">
      <c r="A15" s="23" t="s">
        <v>23</v>
      </c>
      <c r="B15" s="23" t="s">
        <v>50</v>
      </c>
      <c r="C15" s="12" t="s">
        <v>51</v>
      </c>
      <c r="D15" s="52"/>
      <c r="E15" s="37" t="str">
        <f t="shared" si="0"/>
        <v>Еще фото</v>
      </c>
      <c r="F15" s="13" t="s">
        <v>39</v>
      </c>
      <c r="G15" s="23" t="s">
        <v>26</v>
      </c>
      <c r="H15" s="23" t="s">
        <v>27</v>
      </c>
      <c r="I15" s="23" t="s">
        <v>28</v>
      </c>
      <c r="J15" s="14" t="s">
        <v>52</v>
      </c>
      <c r="K15" s="15" t="s">
        <v>30</v>
      </c>
      <c r="L15" s="55"/>
      <c r="M15" s="14" t="s">
        <v>54</v>
      </c>
      <c r="N15" s="14" t="s">
        <v>47</v>
      </c>
      <c r="O15" s="14" t="s">
        <v>55</v>
      </c>
      <c r="P15" s="15" t="s">
        <v>56</v>
      </c>
      <c r="Q15" s="16">
        <v>33199</v>
      </c>
      <c r="R15" s="17">
        <v>40</v>
      </c>
      <c r="S15" s="18">
        <v>22907.31</v>
      </c>
      <c r="T15" s="19" t="s">
        <v>34</v>
      </c>
      <c r="U15" s="20" t="s">
        <v>60</v>
      </c>
      <c r="V15" s="26">
        <v>38.5</v>
      </c>
      <c r="W15" s="21">
        <v>2</v>
      </c>
      <c r="X15" s="22"/>
    </row>
    <row r="16" spans="1:24" s="1" customFormat="1" ht="12.95" customHeight="1" x14ac:dyDescent="0.3">
      <c r="A16" s="23" t="s">
        <v>23</v>
      </c>
      <c r="B16" s="23" t="s">
        <v>50</v>
      </c>
      <c r="C16" s="12" t="s">
        <v>51</v>
      </c>
      <c r="D16" s="52"/>
      <c r="E16" s="37" t="str">
        <f t="shared" si="0"/>
        <v>Еще фото</v>
      </c>
      <c r="F16" s="13" t="s">
        <v>39</v>
      </c>
      <c r="G16" s="23" t="s">
        <v>26</v>
      </c>
      <c r="H16" s="23" t="s">
        <v>27</v>
      </c>
      <c r="I16" s="23" t="s">
        <v>28</v>
      </c>
      <c r="J16" s="14" t="s">
        <v>52</v>
      </c>
      <c r="K16" s="15" t="s">
        <v>30</v>
      </c>
      <c r="L16" s="55"/>
      <c r="M16" s="14" t="s">
        <v>54</v>
      </c>
      <c r="N16" s="14" t="s">
        <v>47</v>
      </c>
      <c r="O16" s="14" t="s">
        <v>55</v>
      </c>
      <c r="P16" s="15" t="s">
        <v>56</v>
      </c>
      <c r="Q16" s="16">
        <v>33199</v>
      </c>
      <c r="R16" s="17">
        <v>40</v>
      </c>
      <c r="S16" s="18">
        <v>22907.31</v>
      </c>
      <c r="T16" s="19" t="s">
        <v>34</v>
      </c>
      <c r="U16" s="20" t="s">
        <v>61</v>
      </c>
      <c r="V16" s="21">
        <v>40</v>
      </c>
      <c r="W16" s="21">
        <v>1</v>
      </c>
      <c r="X16" s="22"/>
    </row>
    <row r="17" spans="1:24" s="1" customFormat="1" ht="18" customHeight="1" x14ac:dyDescent="0.3">
      <c r="A17" s="23" t="s">
        <v>23</v>
      </c>
      <c r="B17" s="23" t="s">
        <v>50</v>
      </c>
      <c r="C17" s="12" t="s">
        <v>51</v>
      </c>
      <c r="D17" s="53"/>
      <c r="E17" s="37" t="str">
        <f t="shared" si="0"/>
        <v>Еще фото</v>
      </c>
      <c r="F17" s="13" t="s">
        <v>39</v>
      </c>
      <c r="G17" s="23" t="s">
        <v>26</v>
      </c>
      <c r="H17" s="23" t="s">
        <v>27</v>
      </c>
      <c r="I17" s="23" t="s">
        <v>28</v>
      </c>
      <c r="J17" s="14" t="s">
        <v>52</v>
      </c>
      <c r="K17" s="15" t="s">
        <v>30</v>
      </c>
      <c r="L17" s="56"/>
      <c r="M17" s="14" t="s">
        <v>54</v>
      </c>
      <c r="N17" s="14" t="s">
        <v>47</v>
      </c>
      <c r="O17" s="14" t="s">
        <v>55</v>
      </c>
      <c r="P17" s="15" t="s">
        <v>56</v>
      </c>
      <c r="Q17" s="16">
        <v>33199</v>
      </c>
      <c r="R17" s="17">
        <v>40</v>
      </c>
      <c r="S17" s="18">
        <v>22907.31</v>
      </c>
      <c r="T17" s="19" t="s">
        <v>34</v>
      </c>
      <c r="U17" s="20" t="s">
        <v>62</v>
      </c>
      <c r="V17" s="26">
        <v>40.5</v>
      </c>
      <c r="W17" s="21">
        <v>1</v>
      </c>
      <c r="X17" s="22"/>
    </row>
    <row r="18" spans="1:24" s="1" customFormat="1" ht="17.100000000000001" customHeight="1" x14ac:dyDescent="0.3">
      <c r="A18" s="11" t="s">
        <v>23</v>
      </c>
      <c r="B18" s="11" t="s">
        <v>63</v>
      </c>
      <c r="C18" s="12" t="s">
        <v>64</v>
      </c>
      <c r="D18" s="51"/>
      <c r="E18" s="37" t="str">
        <f t="shared" ref="E18:E23" si="1">HYPERLINK("https://www.google.ru/search?q=L41110100&amp;newwindow=1&amp;tbm=isch","Еще фото")</f>
        <v>Еще фото</v>
      </c>
      <c r="F18" s="13"/>
      <c r="G18" s="11" t="s">
        <v>26</v>
      </c>
      <c r="H18" s="11" t="s">
        <v>27</v>
      </c>
      <c r="I18" s="14" t="s">
        <v>28</v>
      </c>
      <c r="J18" s="14" t="s">
        <v>52</v>
      </c>
      <c r="K18" s="15" t="s">
        <v>30</v>
      </c>
      <c r="L18" s="54" t="s">
        <v>65</v>
      </c>
      <c r="M18" s="14"/>
      <c r="N18" s="14" t="s">
        <v>47</v>
      </c>
      <c r="O18" s="14"/>
      <c r="P18" s="15" t="s">
        <v>66</v>
      </c>
      <c r="Q18" s="16">
        <v>22699</v>
      </c>
      <c r="R18" s="17">
        <v>40</v>
      </c>
      <c r="S18" s="18">
        <v>15662.309999999998</v>
      </c>
      <c r="T18" s="19" t="s">
        <v>34</v>
      </c>
      <c r="U18" s="20" t="s">
        <v>36</v>
      </c>
      <c r="V18" s="21">
        <v>36</v>
      </c>
      <c r="W18" s="21">
        <v>2</v>
      </c>
      <c r="X18" s="22"/>
    </row>
    <row r="19" spans="1:24" s="1" customFormat="1" ht="17.100000000000001" customHeight="1" x14ac:dyDescent="0.3">
      <c r="A19" s="23" t="s">
        <v>23</v>
      </c>
      <c r="B19" s="23" t="s">
        <v>63</v>
      </c>
      <c r="C19" s="12" t="s">
        <v>64</v>
      </c>
      <c r="D19" s="52"/>
      <c r="E19" s="37" t="str">
        <f t="shared" si="1"/>
        <v>Еще фото</v>
      </c>
      <c r="F19" s="13"/>
      <c r="G19" s="23" t="s">
        <v>26</v>
      </c>
      <c r="H19" s="23" t="s">
        <v>27</v>
      </c>
      <c r="I19" s="23" t="s">
        <v>28</v>
      </c>
      <c r="J19" s="14" t="s">
        <v>52</v>
      </c>
      <c r="K19" s="15" t="s">
        <v>30</v>
      </c>
      <c r="L19" s="55"/>
      <c r="M19" s="14"/>
      <c r="N19" s="14" t="s">
        <v>47</v>
      </c>
      <c r="O19" s="14"/>
      <c r="P19" s="15" t="s">
        <v>66</v>
      </c>
      <c r="Q19" s="16">
        <v>22699</v>
      </c>
      <c r="R19" s="17">
        <v>40</v>
      </c>
      <c r="S19" s="18">
        <v>15662.309999999998</v>
      </c>
      <c r="T19" s="19" t="s">
        <v>34</v>
      </c>
      <c r="U19" s="20" t="s">
        <v>49</v>
      </c>
      <c r="V19" s="21">
        <v>35</v>
      </c>
      <c r="W19" s="21">
        <v>2</v>
      </c>
      <c r="X19" s="22"/>
    </row>
    <row r="20" spans="1:24" s="1" customFormat="1" ht="17.100000000000001" customHeight="1" x14ac:dyDescent="0.3">
      <c r="A20" s="23" t="s">
        <v>23</v>
      </c>
      <c r="B20" s="23" t="s">
        <v>63</v>
      </c>
      <c r="C20" s="12" t="s">
        <v>64</v>
      </c>
      <c r="D20" s="52"/>
      <c r="E20" s="37" t="str">
        <f t="shared" si="1"/>
        <v>Еще фото</v>
      </c>
      <c r="F20" s="13"/>
      <c r="G20" s="23" t="s">
        <v>26</v>
      </c>
      <c r="H20" s="23" t="s">
        <v>27</v>
      </c>
      <c r="I20" s="23" t="s">
        <v>28</v>
      </c>
      <c r="J20" s="14" t="s">
        <v>52</v>
      </c>
      <c r="K20" s="15" t="s">
        <v>30</v>
      </c>
      <c r="L20" s="55"/>
      <c r="M20" s="14"/>
      <c r="N20" s="14" t="s">
        <v>47</v>
      </c>
      <c r="O20" s="14"/>
      <c r="P20" s="15" t="s">
        <v>66</v>
      </c>
      <c r="Q20" s="16">
        <v>22699</v>
      </c>
      <c r="R20" s="17">
        <v>40</v>
      </c>
      <c r="S20" s="18">
        <v>15662.309999999998</v>
      </c>
      <c r="T20" s="19" t="s">
        <v>34</v>
      </c>
      <c r="U20" s="20" t="s">
        <v>57</v>
      </c>
      <c r="V20" s="26">
        <v>36.5</v>
      </c>
      <c r="W20" s="21">
        <v>5</v>
      </c>
      <c r="X20" s="22"/>
    </row>
    <row r="21" spans="1:24" s="1" customFormat="1" ht="17.100000000000001" customHeight="1" x14ac:dyDescent="0.3">
      <c r="A21" s="23" t="s">
        <v>23</v>
      </c>
      <c r="B21" s="23" t="s">
        <v>63</v>
      </c>
      <c r="C21" s="12" t="s">
        <v>64</v>
      </c>
      <c r="D21" s="52"/>
      <c r="E21" s="37" t="str">
        <f t="shared" si="1"/>
        <v>Еще фото</v>
      </c>
      <c r="F21" s="13"/>
      <c r="G21" s="23" t="s">
        <v>26</v>
      </c>
      <c r="H21" s="23" t="s">
        <v>27</v>
      </c>
      <c r="I21" s="23" t="s">
        <v>28</v>
      </c>
      <c r="J21" s="14" t="s">
        <v>52</v>
      </c>
      <c r="K21" s="15" t="s">
        <v>30</v>
      </c>
      <c r="L21" s="55"/>
      <c r="M21" s="14"/>
      <c r="N21" s="14" t="s">
        <v>47</v>
      </c>
      <c r="O21" s="14"/>
      <c r="P21" s="15" t="s">
        <v>66</v>
      </c>
      <c r="Q21" s="16">
        <v>22699</v>
      </c>
      <c r="R21" s="17">
        <v>40</v>
      </c>
      <c r="S21" s="18">
        <v>15662.309999999998</v>
      </c>
      <c r="T21" s="19" t="s">
        <v>34</v>
      </c>
      <c r="U21" s="20" t="s">
        <v>58</v>
      </c>
      <c r="V21" s="21">
        <v>37</v>
      </c>
      <c r="W21" s="21">
        <v>2</v>
      </c>
      <c r="X21" s="22"/>
    </row>
    <row r="22" spans="1:24" s="1" customFormat="1" ht="17.100000000000001" customHeight="1" x14ac:dyDescent="0.3">
      <c r="A22" s="23" t="s">
        <v>23</v>
      </c>
      <c r="B22" s="23" t="s">
        <v>63</v>
      </c>
      <c r="C22" s="12" t="s">
        <v>64</v>
      </c>
      <c r="D22" s="52"/>
      <c r="E22" s="37" t="str">
        <f t="shared" si="1"/>
        <v>Еще фото</v>
      </c>
      <c r="F22" s="13"/>
      <c r="G22" s="23" t="s">
        <v>26</v>
      </c>
      <c r="H22" s="23" t="s">
        <v>27</v>
      </c>
      <c r="I22" s="23" t="s">
        <v>28</v>
      </c>
      <c r="J22" s="14" t="s">
        <v>52</v>
      </c>
      <c r="K22" s="15" t="s">
        <v>30</v>
      </c>
      <c r="L22" s="55"/>
      <c r="M22" s="14"/>
      <c r="N22" s="14" t="s">
        <v>47</v>
      </c>
      <c r="O22" s="14"/>
      <c r="P22" s="15" t="s">
        <v>66</v>
      </c>
      <c r="Q22" s="16">
        <v>22699</v>
      </c>
      <c r="R22" s="17">
        <v>40</v>
      </c>
      <c r="S22" s="18">
        <v>15662.309999999998</v>
      </c>
      <c r="T22" s="19" t="s">
        <v>34</v>
      </c>
      <c r="U22" s="20" t="s">
        <v>59</v>
      </c>
      <c r="V22" s="21">
        <v>38</v>
      </c>
      <c r="W22" s="21">
        <v>1</v>
      </c>
      <c r="X22" s="22"/>
    </row>
    <row r="23" spans="1:24" s="1" customFormat="1" ht="21.95" customHeight="1" x14ac:dyDescent="0.3">
      <c r="A23" s="23" t="s">
        <v>23</v>
      </c>
      <c r="B23" s="23" t="s">
        <v>63</v>
      </c>
      <c r="C23" s="12" t="s">
        <v>64</v>
      </c>
      <c r="D23" s="53"/>
      <c r="E23" s="37" t="str">
        <f t="shared" si="1"/>
        <v>Еще фото</v>
      </c>
      <c r="F23" s="13"/>
      <c r="G23" s="23" t="s">
        <v>26</v>
      </c>
      <c r="H23" s="23" t="s">
        <v>27</v>
      </c>
      <c r="I23" s="23" t="s">
        <v>28</v>
      </c>
      <c r="J23" s="14" t="s">
        <v>52</v>
      </c>
      <c r="K23" s="15" t="s">
        <v>30</v>
      </c>
      <c r="L23" s="56"/>
      <c r="M23" s="14"/>
      <c r="N23" s="14" t="s">
        <v>47</v>
      </c>
      <c r="O23" s="14"/>
      <c r="P23" s="15" t="s">
        <v>66</v>
      </c>
      <c r="Q23" s="16">
        <v>22699</v>
      </c>
      <c r="R23" s="17">
        <v>40</v>
      </c>
      <c r="S23" s="18">
        <v>15662.309999999998</v>
      </c>
      <c r="T23" s="19" t="s">
        <v>34</v>
      </c>
      <c r="U23" s="20" t="s">
        <v>60</v>
      </c>
      <c r="V23" s="26">
        <v>38.5</v>
      </c>
      <c r="W23" s="21">
        <v>1</v>
      </c>
      <c r="X23" s="22"/>
    </row>
    <row r="24" spans="1:24" s="1" customFormat="1" ht="17.100000000000001" customHeight="1" x14ac:dyDescent="0.3">
      <c r="A24" s="11" t="s">
        <v>23</v>
      </c>
      <c r="B24" s="11" t="s">
        <v>67</v>
      </c>
      <c r="C24" s="12" t="s">
        <v>68</v>
      </c>
      <c r="D24" s="51"/>
      <c r="E24" s="37" t="str">
        <f t="shared" ref="E24:E29" si="2">HYPERLINK("https://www.google.ru/search?q=L41294600&amp;newwindow=1&amp;tbm=isch","Еще фото")</f>
        <v>Еще фото</v>
      </c>
      <c r="F24" s="13"/>
      <c r="G24" s="11" t="s">
        <v>26</v>
      </c>
      <c r="H24" s="11" t="s">
        <v>27</v>
      </c>
      <c r="I24" s="14" t="s">
        <v>28</v>
      </c>
      <c r="J24" s="14" t="s">
        <v>29</v>
      </c>
      <c r="K24" s="15" t="s">
        <v>40</v>
      </c>
      <c r="L24" s="54" t="s">
        <v>69</v>
      </c>
      <c r="M24" s="14"/>
      <c r="N24" s="14" t="s">
        <v>47</v>
      </c>
      <c r="O24" s="14"/>
      <c r="P24" s="15" t="s">
        <v>70</v>
      </c>
      <c r="Q24" s="16">
        <v>18999</v>
      </c>
      <c r="R24" s="17">
        <v>40</v>
      </c>
      <c r="S24" s="18">
        <v>13109.309999999998</v>
      </c>
      <c r="T24" s="19" t="s">
        <v>34</v>
      </c>
      <c r="U24" s="20" t="s">
        <v>71</v>
      </c>
      <c r="V24" s="21">
        <v>39</v>
      </c>
      <c r="W24" s="21">
        <v>1</v>
      </c>
      <c r="X24" s="22"/>
    </row>
    <row r="25" spans="1:24" s="1" customFormat="1" ht="17.100000000000001" customHeight="1" x14ac:dyDescent="0.3">
      <c r="A25" s="23" t="s">
        <v>23</v>
      </c>
      <c r="B25" s="23" t="s">
        <v>67</v>
      </c>
      <c r="C25" s="12" t="s">
        <v>68</v>
      </c>
      <c r="D25" s="52"/>
      <c r="E25" s="37" t="str">
        <f t="shared" si="2"/>
        <v>Еще фото</v>
      </c>
      <c r="F25" s="13"/>
      <c r="G25" s="23" t="s">
        <v>26</v>
      </c>
      <c r="H25" s="23" t="s">
        <v>27</v>
      </c>
      <c r="I25" s="23" t="s">
        <v>28</v>
      </c>
      <c r="J25" s="14" t="s">
        <v>29</v>
      </c>
      <c r="K25" s="15" t="s">
        <v>40</v>
      </c>
      <c r="L25" s="55"/>
      <c r="M25" s="14"/>
      <c r="N25" s="14" t="s">
        <v>47</v>
      </c>
      <c r="O25" s="14"/>
      <c r="P25" s="15" t="s">
        <v>70</v>
      </c>
      <c r="Q25" s="16">
        <v>18999</v>
      </c>
      <c r="R25" s="17">
        <v>40</v>
      </c>
      <c r="S25" s="18">
        <v>13109.309999999998</v>
      </c>
      <c r="T25" s="19" t="s">
        <v>34</v>
      </c>
      <c r="U25" s="20" t="s">
        <v>61</v>
      </c>
      <c r="V25" s="21">
        <v>40</v>
      </c>
      <c r="W25" s="21">
        <v>2</v>
      </c>
      <c r="X25" s="22"/>
    </row>
    <row r="26" spans="1:24" s="1" customFormat="1" ht="17.100000000000001" customHeight="1" x14ac:dyDescent="0.3">
      <c r="A26" s="23" t="s">
        <v>23</v>
      </c>
      <c r="B26" s="23" t="s">
        <v>67</v>
      </c>
      <c r="C26" s="12" t="s">
        <v>68</v>
      </c>
      <c r="D26" s="52"/>
      <c r="E26" s="37" t="str">
        <f t="shared" si="2"/>
        <v>Еще фото</v>
      </c>
      <c r="F26" s="13"/>
      <c r="G26" s="23" t="s">
        <v>26</v>
      </c>
      <c r="H26" s="23" t="s">
        <v>27</v>
      </c>
      <c r="I26" s="23" t="s">
        <v>28</v>
      </c>
      <c r="J26" s="14" t="s">
        <v>29</v>
      </c>
      <c r="K26" s="15" t="s">
        <v>40</v>
      </c>
      <c r="L26" s="55"/>
      <c r="M26" s="14"/>
      <c r="N26" s="14" t="s">
        <v>47</v>
      </c>
      <c r="O26" s="14"/>
      <c r="P26" s="15" t="s">
        <v>70</v>
      </c>
      <c r="Q26" s="16">
        <v>18999</v>
      </c>
      <c r="R26" s="17">
        <v>40</v>
      </c>
      <c r="S26" s="18">
        <v>13109.309999999998</v>
      </c>
      <c r="T26" s="19" t="s">
        <v>34</v>
      </c>
      <c r="U26" s="20" t="s">
        <v>72</v>
      </c>
      <c r="V26" s="21">
        <v>41</v>
      </c>
      <c r="W26" s="21">
        <v>3</v>
      </c>
      <c r="X26" s="22"/>
    </row>
    <row r="27" spans="1:24" s="1" customFormat="1" ht="17.100000000000001" customHeight="1" x14ac:dyDescent="0.3">
      <c r="A27" s="23" t="s">
        <v>23</v>
      </c>
      <c r="B27" s="23" t="s">
        <v>67</v>
      </c>
      <c r="C27" s="12" t="s">
        <v>68</v>
      </c>
      <c r="D27" s="52"/>
      <c r="E27" s="37" t="str">
        <f t="shared" si="2"/>
        <v>Еще фото</v>
      </c>
      <c r="F27" s="13"/>
      <c r="G27" s="23" t="s">
        <v>26</v>
      </c>
      <c r="H27" s="23" t="s">
        <v>27</v>
      </c>
      <c r="I27" s="23" t="s">
        <v>28</v>
      </c>
      <c r="J27" s="14" t="s">
        <v>29</v>
      </c>
      <c r="K27" s="15" t="s">
        <v>40</v>
      </c>
      <c r="L27" s="55"/>
      <c r="M27" s="14"/>
      <c r="N27" s="14" t="s">
        <v>47</v>
      </c>
      <c r="O27" s="14"/>
      <c r="P27" s="15" t="s">
        <v>70</v>
      </c>
      <c r="Q27" s="16">
        <v>18999</v>
      </c>
      <c r="R27" s="17">
        <v>40</v>
      </c>
      <c r="S27" s="18">
        <v>13109.309999999998</v>
      </c>
      <c r="T27" s="19" t="s">
        <v>34</v>
      </c>
      <c r="U27" s="20" t="s">
        <v>73</v>
      </c>
      <c r="V27" s="21">
        <v>42</v>
      </c>
      <c r="W27" s="21">
        <v>2</v>
      </c>
      <c r="X27" s="22"/>
    </row>
    <row r="28" spans="1:24" s="1" customFormat="1" ht="17.100000000000001" customHeight="1" x14ac:dyDescent="0.3">
      <c r="A28" s="23" t="s">
        <v>23</v>
      </c>
      <c r="B28" s="23" t="s">
        <v>67</v>
      </c>
      <c r="C28" s="12" t="s">
        <v>68</v>
      </c>
      <c r="D28" s="52"/>
      <c r="E28" s="37" t="str">
        <f t="shared" si="2"/>
        <v>Еще фото</v>
      </c>
      <c r="F28" s="13"/>
      <c r="G28" s="23" t="s">
        <v>26</v>
      </c>
      <c r="H28" s="23" t="s">
        <v>27</v>
      </c>
      <c r="I28" s="23" t="s">
        <v>28</v>
      </c>
      <c r="J28" s="14" t="s">
        <v>29</v>
      </c>
      <c r="K28" s="15" t="s">
        <v>40</v>
      </c>
      <c r="L28" s="55"/>
      <c r="M28" s="14"/>
      <c r="N28" s="14" t="s">
        <v>47</v>
      </c>
      <c r="O28" s="14"/>
      <c r="P28" s="15" t="s">
        <v>70</v>
      </c>
      <c r="Q28" s="16">
        <v>18999</v>
      </c>
      <c r="R28" s="17">
        <v>40</v>
      </c>
      <c r="S28" s="18">
        <v>13109.309999999998</v>
      </c>
      <c r="T28" s="19" t="s">
        <v>34</v>
      </c>
      <c r="U28" s="20" t="s">
        <v>74</v>
      </c>
      <c r="V28" s="26">
        <v>42.5</v>
      </c>
      <c r="W28" s="21">
        <v>2</v>
      </c>
      <c r="X28" s="22"/>
    </row>
    <row r="29" spans="1:24" s="1" customFormat="1" ht="21.95" customHeight="1" x14ac:dyDescent="0.3">
      <c r="A29" s="23" t="s">
        <v>23</v>
      </c>
      <c r="B29" s="23" t="s">
        <v>67</v>
      </c>
      <c r="C29" s="12" t="s">
        <v>68</v>
      </c>
      <c r="D29" s="53"/>
      <c r="E29" s="37" t="str">
        <f t="shared" si="2"/>
        <v>Еще фото</v>
      </c>
      <c r="F29" s="13"/>
      <c r="G29" s="23" t="s">
        <v>26</v>
      </c>
      <c r="H29" s="23" t="s">
        <v>27</v>
      </c>
      <c r="I29" s="23" t="s">
        <v>28</v>
      </c>
      <c r="J29" s="14" t="s">
        <v>29</v>
      </c>
      <c r="K29" s="15" t="s">
        <v>40</v>
      </c>
      <c r="L29" s="56"/>
      <c r="M29" s="14"/>
      <c r="N29" s="14" t="s">
        <v>47</v>
      </c>
      <c r="O29" s="14"/>
      <c r="P29" s="15" t="s">
        <v>70</v>
      </c>
      <c r="Q29" s="16">
        <v>18999</v>
      </c>
      <c r="R29" s="17">
        <v>40</v>
      </c>
      <c r="S29" s="18">
        <v>13109.309999999998</v>
      </c>
      <c r="T29" s="19" t="s">
        <v>34</v>
      </c>
      <c r="U29" s="20" t="s">
        <v>75</v>
      </c>
      <c r="V29" s="26">
        <v>46.5</v>
      </c>
      <c r="W29" s="21">
        <v>1</v>
      </c>
      <c r="X29" s="22"/>
    </row>
    <row r="30" spans="1:24" s="1" customFormat="1" ht="35.1" customHeight="1" x14ac:dyDescent="0.3">
      <c r="A30" s="11" t="s">
        <v>23</v>
      </c>
      <c r="B30" s="11" t="s">
        <v>37</v>
      </c>
      <c r="C30" s="12" t="s">
        <v>76</v>
      </c>
      <c r="D30" s="51"/>
      <c r="E30" s="37" t="str">
        <f>HYPERLINK("https://www.google.ru/search?q=L47853900&amp;newwindow=1&amp;tbm=isch","Еще фото")</f>
        <v>Еще фото</v>
      </c>
      <c r="F30" s="13" t="s">
        <v>39</v>
      </c>
      <c r="G30" s="11" t="s">
        <v>26</v>
      </c>
      <c r="H30" s="11" t="s">
        <v>27</v>
      </c>
      <c r="I30" s="14" t="s">
        <v>28</v>
      </c>
      <c r="J30" s="14" t="s">
        <v>29</v>
      </c>
      <c r="K30" s="15" t="s">
        <v>40</v>
      </c>
      <c r="L30" s="54" t="s">
        <v>41</v>
      </c>
      <c r="M30" s="14"/>
      <c r="N30" s="14" t="s">
        <v>32</v>
      </c>
      <c r="O30" s="14"/>
      <c r="P30" s="15" t="s">
        <v>77</v>
      </c>
      <c r="Q30" s="16">
        <v>25699</v>
      </c>
      <c r="R30" s="17">
        <v>40</v>
      </c>
      <c r="S30" s="18">
        <v>17732.309999999998</v>
      </c>
      <c r="T30" s="19" t="s">
        <v>34</v>
      </c>
      <c r="U30" s="20" t="s">
        <v>74</v>
      </c>
      <c r="V30" s="26">
        <v>42.5</v>
      </c>
      <c r="W30" s="21">
        <v>2</v>
      </c>
      <c r="X30" s="22"/>
    </row>
    <row r="31" spans="1:24" s="1" customFormat="1" ht="35.1" customHeight="1" x14ac:dyDescent="0.3">
      <c r="A31" s="23" t="s">
        <v>23</v>
      </c>
      <c r="B31" s="23" t="s">
        <v>37</v>
      </c>
      <c r="C31" s="12" t="s">
        <v>76</v>
      </c>
      <c r="D31" s="52"/>
      <c r="E31" s="37" t="str">
        <f>HYPERLINK("https://www.google.ru/search?q=L47853900&amp;newwindow=1&amp;tbm=isch","Еще фото")</f>
        <v>Еще фото</v>
      </c>
      <c r="F31" s="13" t="s">
        <v>39</v>
      </c>
      <c r="G31" s="23" t="s">
        <v>26</v>
      </c>
      <c r="H31" s="23" t="s">
        <v>27</v>
      </c>
      <c r="I31" s="23" t="s">
        <v>28</v>
      </c>
      <c r="J31" s="14" t="s">
        <v>29</v>
      </c>
      <c r="K31" s="15" t="s">
        <v>40</v>
      </c>
      <c r="L31" s="55"/>
      <c r="M31" s="14"/>
      <c r="N31" s="14" t="s">
        <v>32</v>
      </c>
      <c r="O31" s="14"/>
      <c r="P31" s="15" t="s">
        <v>77</v>
      </c>
      <c r="Q31" s="16">
        <v>25699</v>
      </c>
      <c r="R31" s="17">
        <v>40</v>
      </c>
      <c r="S31" s="18">
        <v>17732.309999999998</v>
      </c>
      <c r="T31" s="19" t="s">
        <v>34</v>
      </c>
      <c r="U31" s="20" t="s">
        <v>78</v>
      </c>
      <c r="V31" s="21">
        <v>43</v>
      </c>
      <c r="W31" s="21">
        <v>1</v>
      </c>
      <c r="X31" s="22"/>
    </row>
    <row r="32" spans="1:24" s="1" customFormat="1" ht="36.950000000000003" customHeight="1" x14ac:dyDescent="0.3">
      <c r="A32" s="23" t="s">
        <v>23</v>
      </c>
      <c r="B32" s="23" t="s">
        <v>37</v>
      </c>
      <c r="C32" s="12" t="s">
        <v>76</v>
      </c>
      <c r="D32" s="53"/>
      <c r="E32" s="37" t="str">
        <f>HYPERLINK("https://www.google.ru/search?q=L47853900&amp;newwindow=1&amp;tbm=isch","Еще фото")</f>
        <v>Еще фото</v>
      </c>
      <c r="F32" s="13" t="s">
        <v>39</v>
      </c>
      <c r="G32" s="23" t="s">
        <v>26</v>
      </c>
      <c r="H32" s="23" t="s">
        <v>27</v>
      </c>
      <c r="I32" s="23" t="s">
        <v>28</v>
      </c>
      <c r="J32" s="14" t="s">
        <v>29</v>
      </c>
      <c r="K32" s="15" t="s">
        <v>40</v>
      </c>
      <c r="L32" s="56"/>
      <c r="M32" s="14"/>
      <c r="N32" s="14" t="s">
        <v>32</v>
      </c>
      <c r="O32" s="14"/>
      <c r="P32" s="15" t="s">
        <v>77</v>
      </c>
      <c r="Q32" s="16">
        <v>25699</v>
      </c>
      <c r="R32" s="17">
        <v>40</v>
      </c>
      <c r="S32" s="18">
        <v>17732.309999999998</v>
      </c>
      <c r="T32" s="19" t="s">
        <v>34</v>
      </c>
      <c r="U32" s="20" t="s">
        <v>79</v>
      </c>
      <c r="V32" s="26">
        <v>44.5</v>
      </c>
      <c r="W32" s="21">
        <v>3</v>
      </c>
      <c r="X32" s="22"/>
    </row>
    <row r="33" spans="1:24" s="1" customFormat="1" ht="26.1" customHeight="1" x14ac:dyDescent="0.3">
      <c r="A33" s="11" t="s">
        <v>23</v>
      </c>
      <c r="B33" s="11" t="s">
        <v>80</v>
      </c>
      <c r="C33" s="12" t="s">
        <v>81</v>
      </c>
      <c r="D33" s="51"/>
      <c r="E33" s="37" t="str">
        <f>HYPERLINK("https://www.google.ru/search?q=L47457200&amp;newwindow=1&amp;tbm=isch","Еще фото")</f>
        <v>Еще фото</v>
      </c>
      <c r="F33" s="13"/>
      <c r="G33" s="11" t="s">
        <v>26</v>
      </c>
      <c r="H33" s="11" t="s">
        <v>27</v>
      </c>
      <c r="I33" s="14" t="s">
        <v>82</v>
      </c>
      <c r="J33" s="14" t="s">
        <v>29</v>
      </c>
      <c r="K33" s="15" t="s">
        <v>30</v>
      </c>
      <c r="L33" s="54" t="s">
        <v>83</v>
      </c>
      <c r="M33" s="14" t="s">
        <v>84</v>
      </c>
      <c r="N33" s="14" t="s">
        <v>85</v>
      </c>
      <c r="O33" s="14"/>
      <c r="P33" s="15" t="s">
        <v>86</v>
      </c>
      <c r="Q33" s="16">
        <v>29399</v>
      </c>
      <c r="R33" s="17">
        <v>75.52</v>
      </c>
      <c r="S33" s="18">
        <v>8277.4354999999996</v>
      </c>
      <c r="T33" s="19" t="s">
        <v>34</v>
      </c>
      <c r="U33" s="20" t="s">
        <v>57</v>
      </c>
      <c r="V33" s="26">
        <v>36.5</v>
      </c>
      <c r="W33" s="21">
        <v>1</v>
      </c>
      <c r="X33" s="22"/>
    </row>
    <row r="34" spans="1:24" s="1" customFormat="1" ht="26.1" customHeight="1" x14ac:dyDescent="0.3">
      <c r="A34" s="23" t="s">
        <v>23</v>
      </c>
      <c r="B34" s="23" t="s">
        <v>80</v>
      </c>
      <c r="C34" s="12" t="s">
        <v>81</v>
      </c>
      <c r="D34" s="52"/>
      <c r="E34" s="37" t="str">
        <f>HYPERLINK("https://www.google.ru/search?q=L47457200&amp;newwindow=1&amp;tbm=isch","Еще фото")</f>
        <v>Еще фото</v>
      </c>
      <c r="F34" s="13"/>
      <c r="G34" s="23" t="s">
        <v>26</v>
      </c>
      <c r="H34" s="23" t="s">
        <v>27</v>
      </c>
      <c r="I34" s="23" t="s">
        <v>82</v>
      </c>
      <c r="J34" s="14" t="s">
        <v>29</v>
      </c>
      <c r="K34" s="15" t="s">
        <v>30</v>
      </c>
      <c r="L34" s="55"/>
      <c r="M34" s="14" t="s">
        <v>84</v>
      </c>
      <c r="N34" s="14" t="s">
        <v>85</v>
      </c>
      <c r="O34" s="14"/>
      <c r="P34" s="15" t="s">
        <v>86</v>
      </c>
      <c r="Q34" s="16">
        <v>29399</v>
      </c>
      <c r="R34" s="17">
        <v>75.52</v>
      </c>
      <c r="S34" s="18">
        <v>8277.4354999999996</v>
      </c>
      <c r="T34" s="19" t="s">
        <v>34</v>
      </c>
      <c r="U34" s="20" t="s">
        <v>71</v>
      </c>
      <c r="V34" s="21">
        <v>39</v>
      </c>
      <c r="W34" s="21">
        <v>4</v>
      </c>
      <c r="X34" s="22"/>
    </row>
    <row r="35" spans="1:24" s="1" customFormat="1" ht="26.1" customHeight="1" x14ac:dyDescent="0.3">
      <c r="A35" s="23" t="s">
        <v>23</v>
      </c>
      <c r="B35" s="23" t="s">
        <v>80</v>
      </c>
      <c r="C35" s="12" t="s">
        <v>81</v>
      </c>
      <c r="D35" s="52"/>
      <c r="E35" s="37" t="str">
        <f>HYPERLINK("https://www.google.ru/search?q=L47457200&amp;newwindow=1&amp;tbm=isch","Еще фото")</f>
        <v>Еще фото</v>
      </c>
      <c r="F35" s="13"/>
      <c r="G35" s="23" t="s">
        <v>26</v>
      </c>
      <c r="H35" s="23" t="s">
        <v>27</v>
      </c>
      <c r="I35" s="23" t="s">
        <v>82</v>
      </c>
      <c r="J35" s="14" t="s">
        <v>29</v>
      </c>
      <c r="K35" s="15" t="s">
        <v>30</v>
      </c>
      <c r="L35" s="55"/>
      <c r="M35" s="14" t="s">
        <v>84</v>
      </c>
      <c r="N35" s="14" t="s">
        <v>85</v>
      </c>
      <c r="O35" s="14"/>
      <c r="P35" s="15" t="s">
        <v>86</v>
      </c>
      <c r="Q35" s="16">
        <v>29399</v>
      </c>
      <c r="R35" s="17">
        <v>75.52</v>
      </c>
      <c r="S35" s="18">
        <v>8277.4354999999996</v>
      </c>
      <c r="T35" s="19" t="s">
        <v>34</v>
      </c>
      <c r="U35" s="20" t="s">
        <v>61</v>
      </c>
      <c r="V35" s="21">
        <v>40</v>
      </c>
      <c r="W35" s="21">
        <v>6</v>
      </c>
      <c r="X35" s="22"/>
    </row>
    <row r="36" spans="1:24" s="1" customFormat="1" ht="26.1" customHeight="1" x14ac:dyDescent="0.3">
      <c r="A36" s="23" t="s">
        <v>23</v>
      </c>
      <c r="B36" s="23" t="s">
        <v>80</v>
      </c>
      <c r="C36" s="12" t="s">
        <v>81</v>
      </c>
      <c r="D36" s="53"/>
      <c r="E36" s="37" t="str">
        <f>HYPERLINK("https://www.google.ru/search?q=L47457200&amp;newwindow=1&amp;tbm=isch","Еще фото")</f>
        <v>Еще фото</v>
      </c>
      <c r="F36" s="13"/>
      <c r="G36" s="23" t="s">
        <v>26</v>
      </c>
      <c r="H36" s="23" t="s">
        <v>27</v>
      </c>
      <c r="I36" s="23" t="s">
        <v>82</v>
      </c>
      <c r="J36" s="14" t="s">
        <v>29</v>
      </c>
      <c r="K36" s="15" t="s">
        <v>30</v>
      </c>
      <c r="L36" s="56"/>
      <c r="M36" s="14" t="s">
        <v>84</v>
      </c>
      <c r="N36" s="14" t="s">
        <v>85</v>
      </c>
      <c r="O36" s="14"/>
      <c r="P36" s="15" t="s">
        <v>86</v>
      </c>
      <c r="Q36" s="16">
        <v>29399</v>
      </c>
      <c r="R36" s="17">
        <v>75.52</v>
      </c>
      <c r="S36" s="18">
        <v>8277.4354999999996</v>
      </c>
      <c r="T36" s="19" t="s">
        <v>34</v>
      </c>
      <c r="U36" s="20" t="s">
        <v>62</v>
      </c>
      <c r="V36" s="26">
        <v>40.5</v>
      </c>
      <c r="W36" s="21">
        <v>3</v>
      </c>
      <c r="X36" s="22"/>
    </row>
    <row r="37" spans="1:24" s="1" customFormat="1" ht="108" customHeight="1" x14ac:dyDescent="0.3">
      <c r="A37" s="11" t="s">
        <v>23</v>
      </c>
      <c r="B37" s="11" t="s">
        <v>87</v>
      </c>
      <c r="C37" s="12" t="s">
        <v>88</v>
      </c>
      <c r="D37" s="24"/>
      <c r="E37" s="37" t="str">
        <f>HYPERLINK("https://www.google.ru/search?q=L47801500&amp;newwindow=1&amp;tbm=isch","Еще фото")</f>
        <v>Еще фото</v>
      </c>
      <c r="F37" s="13"/>
      <c r="G37" s="11" t="s">
        <v>89</v>
      </c>
      <c r="H37" s="11" t="s">
        <v>27</v>
      </c>
      <c r="I37" s="14" t="s">
        <v>82</v>
      </c>
      <c r="J37" s="14" t="s">
        <v>90</v>
      </c>
      <c r="K37" s="15" t="s">
        <v>30</v>
      </c>
      <c r="L37" s="14" t="s">
        <v>91</v>
      </c>
      <c r="M37" s="14"/>
      <c r="N37" s="14" t="s">
        <v>47</v>
      </c>
      <c r="O37" s="14"/>
      <c r="P37" s="15" t="s">
        <v>92</v>
      </c>
      <c r="Q37" s="16">
        <v>14899</v>
      </c>
      <c r="R37" s="17">
        <v>45.63</v>
      </c>
      <c r="S37" s="18">
        <v>9314.9884999999995</v>
      </c>
      <c r="T37" s="19" t="s">
        <v>34</v>
      </c>
      <c r="U37" s="20" t="s">
        <v>58</v>
      </c>
      <c r="V37" s="21">
        <v>37</v>
      </c>
      <c r="W37" s="21">
        <v>1</v>
      </c>
      <c r="X37" s="22"/>
    </row>
    <row r="38" spans="1:24" s="1" customFormat="1" ht="51.95" customHeight="1" x14ac:dyDescent="0.3">
      <c r="A38" s="11" t="s">
        <v>23</v>
      </c>
      <c r="B38" s="11" t="s">
        <v>93</v>
      </c>
      <c r="C38" s="12" t="s">
        <v>94</v>
      </c>
      <c r="D38" s="57"/>
      <c r="E38" s="37" t="str">
        <f>HYPERLINK("https://www.google.ru/search?q=L47312700&amp;newwindow=1&amp;tbm=isch","Еще фото")</f>
        <v>Еще фото</v>
      </c>
      <c r="F38" s="13"/>
      <c r="G38" s="11" t="s">
        <v>89</v>
      </c>
      <c r="H38" s="11" t="s">
        <v>27</v>
      </c>
      <c r="I38" s="14" t="s">
        <v>82</v>
      </c>
      <c r="J38" s="14" t="s">
        <v>90</v>
      </c>
      <c r="K38" s="15" t="s">
        <v>30</v>
      </c>
      <c r="L38" s="54" t="s">
        <v>95</v>
      </c>
      <c r="M38" s="14"/>
      <c r="N38" s="14" t="s">
        <v>47</v>
      </c>
      <c r="O38" s="14"/>
      <c r="P38" s="15" t="s">
        <v>92</v>
      </c>
      <c r="Q38" s="16">
        <v>17599</v>
      </c>
      <c r="R38" s="17">
        <v>45.45</v>
      </c>
      <c r="S38" s="18">
        <v>11039.988499999999</v>
      </c>
      <c r="T38" s="19" t="s">
        <v>34</v>
      </c>
      <c r="U38" s="20" t="s">
        <v>49</v>
      </c>
      <c r="V38" s="21">
        <v>35</v>
      </c>
      <c r="W38" s="21">
        <v>1</v>
      </c>
      <c r="X38" s="22"/>
    </row>
    <row r="39" spans="1:24" s="1" customFormat="1" ht="60.95" customHeight="1" x14ac:dyDescent="0.3">
      <c r="A39" s="23" t="s">
        <v>23</v>
      </c>
      <c r="B39" s="23" t="s">
        <v>93</v>
      </c>
      <c r="C39" s="12" t="s">
        <v>94</v>
      </c>
      <c r="D39" s="58"/>
      <c r="E39" s="37" t="str">
        <f>HYPERLINK("https://www.google.ru/search?q=L47312700&amp;newwindow=1&amp;tbm=isch","Еще фото")</f>
        <v>Еще фото</v>
      </c>
      <c r="F39" s="13"/>
      <c r="G39" s="23" t="s">
        <v>89</v>
      </c>
      <c r="H39" s="23" t="s">
        <v>27</v>
      </c>
      <c r="I39" s="23" t="s">
        <v>82</v>
      </c>
      <c r="J39" s="14" t="s">
        <v>90</v>
      </c>
      <c r="K39" s="15" t="s">
        <v>30</v>
      </c>
      <c r="L39" s="56"/>
      <c r="M39" s="14"/>
      <c r="N39" s="14" t="s">
        <v>47</v>
      </c>
      <c r="O39" s="14"/>
      <c r="P39" s="15" t="s">
        <v>92</v>
      </c>
      <c r="Q39" s="16">
        <v>17599</v>
      </c>
      <c r="R39" s="17">
        <v>45.45</v>
      </c>
      <c r="S39" s="18">
        <v>11039.988499999999</v>
      </c>
      <c r="T39" s="19" t="s">
        <v>34</v>
      </c>
      <c r="U39" s="20" t="s">
        <v>57</v>
      </c>
      <c r="V39" s="26">
        <v>36.5</v>
      </c>
      <c r="W39" s="21">
        <v>1</v>
      </c>
      <c r="X39" s="22"/>
    </row>
    <row r="40" spans="1:24" s="1" customFormat="1" ht="108" customHeight="1" x14ac:dyDescent="0.3">
      <c r="A40" s="11" t="s">
        <v>23</v>
      </c>
      <c r="B40" s="11" t="s">
        <v>96</v>
      </c>
      <c r="C40" s="12" t="s">
        <v>97</v>
      </c>
      <c r="D40" s="24"/>
      <c r="E40" s="37" t="str">
        <f>HYPERLINK("https://www.google.ru/search?q=L41742800&amp;newwindow=1&amp;tbm=isch","Еще фото")</f>
        <v>Еще фото</v>
      </c>
      <c r="F40" s="13"/>
      <c r="G40" s="11" t="s">
        <v>89</v>
      </c>
      <c r="H40" s="11" t="s">
        <v>27</v>
      </c>
      <c r="I40" s="14" t="s">
        <v>82</v>
      </c>
      <c r="J40" s="14" t="s">
        <v>90</v>
      </c>
      <c r="K40" s="15" t="s">
        <v>30</v>
      </c>
      <c r="L40" s="14" t="s">
        <v>98</v>
      </c>
      <c r="M40" s="14"/>
      <c r="N40" s="14" t="s">
        <v>47</v>
      </c>
      <c r="O40" s="14"/>
      <c r="P40" s="15" t="s">
        <v>99</v>
      </c>
      <c r="Q40" s="16">
        <v>22699</v>
      </c>
      <c r="R40" s="17">
        <v>45.37</v>
      </c>
      <c r="S40" s="18">
        <v>14259.988499999999</v>
      </c>
      <c r="T40" s="19" t="s">
        <v>34</v>
      </c>
      <c r="U40" s="20" t="s">
        <v>60</v>
      </c>
      <c r="V40" s="26">
        <v>38.5</v>
      </c>
      <c r="W40" s="21">
        <v>1</v>
      </c>
      <c r="X40" s="22"/>
    </row>
    <row r="41" spans="1:24" s="1" customFormat="1" ht="108" customHeight="1" x14ac:dyDescent="0.3">
      <c r="A41" s="11" t="s">
        <v>23</v>
      </c>
      <c r="B41" s="11" t="s">
        <v>100</v>
      </c>
      <c r="C41" s="12" t="s">
        <v>101</v>
      </c>
      <c r="D41" s="24"/>
      <c r="E41" s="37" t="str">
        <f>HYPERLINK("https://www.google.ru/search?q=L47854100&amp;newwindow=1&amp;tbm=isch","Еще фото")</f>
        <v>Еще фото</v>
      </c>
      <c r="F41" s="13"/>
      <c r="G41" s="11" t="s">
        <v>89</v>
      </c>
      <c r="H41" s="11" t="s">
        <v>27</v>
      </c>
      <c r="I41" s="14" t="s">
        <v>82</v>
      </c>
      <c r="J41" s="14" t="s">
        <v>29</v>
      </c>
      <c r="K41" s="15" t="s">
        <v>30</v>
      </c>
      <c r="L41" s="14" t="s">
        <v>65</v>
      </c>
      <c r="M41" s="14"/>
      <c r="N41" s="14" t="s">
        <v>102</v>
      </c>
      <c r="O41" s="14"/>
      <c r="P41" s="15" t="s">
        <v>103</v>
      </c>
      <c r="Q41" s="16">
        <v>22699</v>
      </c>
      <c r="R41" s="17">
        <v>45.37</v>
      </c>
      <c r="S41" s="18">
        <v>14259.988499999999</v>
      </c>
      <c r="T41" s="19" t="s">
        <v>34</v>
      </c>
      <c r="U41" s="20" t="s">
        <v>36</v>
      </c>
      <c r="V41" s="21">
        <v>36</v>
      </c>
      <c r="W41" s="21">
        <v>1</v>
      </c>
      <c r="X41" s="22"/>
    </row>
    <row r="42" spans="1:24" s="1" customFormat="1" ht="108" customHeight="1" x14ac:dyDescent="0.3">
      <c r="A42" s="11" t="s">
        <v>23</v>
      </c>
      <c r="B42" s="11" t="s">
        <v>104</v>
      </c>
      <c r="C42" s="12" t="s">
        <v>105</v>
      </c>
      <c r="D42" s="24"/>
      <c r="E42" s="37" t="str">
        <f>HYPERLINK("https://www.google.ru/search?q=L49135700&amp;newwindow=1&amp;tbm=isch","Еще фото")</f>
        <v>Еще фото</v>
      </c>
      <c r="F42" s="13"/>
      <c r="G42" s="11" t="s">
        <v>89</v>
      </c>
      <c r="H42" s="11" t="s">
        <v>27</v>
      </c>
      <c r="I42" s="14" t="s">
        <v>82</v>
      </c>
      <c r="J42" s="14" t="s">
        <v>29</v>
      </c>
      <c r="K42" s="15" t="s">
        <v>40</v>
      </c>
      <c r="L42" s="14" t="s">
        <v>106</v>
      </c>
      <c r="M42" s="14" t="s">
        <v>84</v>
      </c>
      <c r="N42" s="14" t="s">
        <v>47</v>
      </c>
      <c r="O42" s="14"/>
      <c r="P42" s="15" t="s">
        <v>48</v>
      </c>
      <c r="Q42" s="16">
        <v>22699</v>
      </c>
      <c r="R42" s="17">
        <v>45.37</v>
      </c>
      <c r="S42" s="18">
        <v>14259.988499999999</v>
      </c>
      <c r="T42" s="19" t="s">
        <v>34</v>
      </c>
      <c r="U42" s="20" t="s">
        <v>74</v>
      </c>
      <c r="V42" s="26">
        <v>42.5</v>
      </c>
      <c r="W42" s="21">
        <v>1</v>
      </c>
      <c r="X42" s="22"/>
    </row>
    <row r="43" spans="1:24" s="1" customFormat="1" ht="108" customHeight="1" x14ac:dyDescent="0.3">
      <c r="A43" s="11" t="s">
        <v>23</v>
      </c>
      <c r="B43" s="11" t="s">
        <v>107</v>
      </c>
      <c r="C43" s="12" t="s">
        <v>108</v>
      </c>
      <c r="D43" s="24"/>
      <c r="E43" s="37" t="str">
        <f>HYPERLINK("https://www.google.ru/search?q=L47571100&amp;newwindow=1&amp;tbm=isch","Еще фото")</f>
        <v>Еще фото</v>
      </c>
      <c r="F43" s="13"/>
      <c r="G43" s="11" t="s">
        <v>26</v>
      </c>
      <c r="H43" s="11" t="s">
        <v>27</v>
      </c>
      <c r="I43" s="14" t="s">
        <v>82</v>
      </c>
      <c r="J43" s="14" t="s">
        <v>29</v>
      </c>
      <c r="K43" s="15" t="s">
        <v>30</v>
      </c>
      <c r="L43" s="14" t="s">
        <v>109</v>
      </c>
      <c r="M43" s="14" t="s">
        <v>84</v>
      </c>
      <c r="N43" s="14" t="s">
        <v>85</v>
      </c>
      <c r="O43" s="14"/>
      <c r="P43" s="15" t="s">
        <v>110</v>
      </c>
      <c r="Q43" s="16">
        <v>29999</v>
      </c>
      <c r="R43" s="17">
        <v>45.33</v>
      </c>
      <c r="S43" s="18">
        <v>18859.988499999999</v>
      </c>
      <c r="T43" s="19" t="s">
        <v>34</v>
      </c>
      <c r="U43" s="20" t="s">
        <v>57</v>
      </c>
      <c r="V43" s="26">
        <v>36.5</v>
      </c>
      <c r="W43" s="21">
        <v>1</v>
      </c>
      <c r="X43" s="22"/>
    </row>
    <row r="44" spans="1:24" s="1" customFormat="1" ht="108" customHeight="1" x14ac:dyDescent="0.3">
      <c r="A44" s="11" t="s">
        <v>23</v>
      </c>
      <c r="B44" s="11" t="s">
        <v>111</v>
      </c>
      <c r="C44" s="12" t="s">
        <v>112</v>
      </c>
      <c r="D44" s="24"/>
      <c r="E44" s="37" t="str">
        <f>HYPERLINK("https://www.google.ru/search?q=L49221400&amp;newwindow=1&amp;tbm=isch","Еще фото")</f>
        <v>Еще фото</v>
      </c>
      <c r="F44" s="13"/>
      <c r="G44" s="11" t="s">
        <v>89</v>
      </c>
      <c r="H44" s="11" t="s">
        <v>27</v>
      </c>
      <c r="I44" s="14" t="s">
        <v>82</v>
      </c>
      <c r="J44" s="14" t="s">
        <v>29</v>
      </c>
      <c r="K44" s="15" t="s">
        <v>113</v>
      </c>
      <c r="L44" s="14" t="s">
        <v>114</v>
      </c>
      <c r="M44" s="14" t="s">
        <v>84</v>
      </c>
      <c r="N44" s="14" t="s">
        <v>115</v>
      </c>
      <c r="O44" s="14"/>
      <c r="P44" s="15" t="s">
        <v>48</v>
      </c>
      <c r="Q44" s="16">
        <v>25599</v>
      </c>
      <c r="R44" s="17">
        <v>45.31</v>
      </c>
      <c r="S44" s="18">
        <v>16099.988499999998</v>
      </c>
      <c r="T44" s="19" t="s">
        <v>34</v>
      </c>
      <c r="U44" s="20" t="s">
        <v>74</v>
      </c>
      <c r="V44" s="26">
        <v>42.5</v>
      </c>
      <c r="W44" s="21">
        <v>1</v>
      </c>
      <c r="X44" s="22"/>
    </row>
    <row r="45" spans="1:24" s="1" customFormat="1" ht="108" customHeight="1" x14ac:dyDescent="0.3">
      <c r="A45" s="11" t="s">
        <v>23</v>
      </c>
      <c r="B45" s="11" t="s">
        <v>116</v>
      </c>
      <c r="C45" s="12" t="s">
        <v>117</v>
      </c>
      <c r="D45" s="24"/>
      <c r="E45" s="37" t="str">
        <f>HYPERLINK("https://www.google.ru/search?q=L47152500&amp;newwindow=1&amp;tbm=isch","Еще фото")</f>
        <v>Еще фото</v>
      </c>
      <c r="F45" s="13"/>
      <c r="G45" s="11" t="s">
        <v>26</v>
      </c>
      <c r="H45" s="11" t="s">
        <v>27</v>
      </c>
      <c r="I45" s="14" t="s">
        <v>82</v>
      </c>
      <c r="J45" s="14" t="s">
        <v>29</v>
      </c>
      <c r="K45" s="15" t="s">
        <v>40</v>
      </c>
      <c r="L45" s="14" t="s">
        <v>118</v>
      </c>
      <c r="M45" s="14"/>
      <c r="N45" s="14" t="s">
        <v>47</v>
      </c>
      <c r="O45" s="14"/>
      <c r="P45" s="15" t="s">
        <v>119</v>
      </c>
      <c r="Q45" s="16">
        <v>16999</v>
      </c>
      <c r="R45" s="17">
        <v>45.29</v>
      </c>
      <c r="S45" s="18">
        <v>10694.988499999999</v>
      </c>
      <c r="T45" s="19" t="s">
        <v>34</v>
      </c>
      <c r="U45" s="20" t="s">
        <v>60</v>
      </c>
      <c r="V45" s="26">
        <v>38.5</v>
      </c>
      <c r="W45" s="21">
        <v>1</v>
      </c>
      <c r="X45" s="22"/>
    </row>
    <row r="46" spans="1:24" s="1" customFormat="1" ht="108" customHeight="1" x14ac:dyDescent="0.3">
      <c r="A46" s="11" t="s">
        <v>23</v>
      </c>
      <c r="B46" s="11" t="s">
        <v>120</v>
      </c>
      <c r="C46" s="12" t="s">
        <v>121</v>
      </c>
      <c r="D46" s="24"/>
      <c r="E46" s="37" t="str">
        <f>HYPERLINK("https://www.google.ru/search?q=L47307500&amp;newwindow=1&amp;tbm=isch","Еще фото")</f>
        <v>Еще фото</v>
      </c>
      <c r="F46" s="13" t="s">
        <v>39</v>
      </c>
      <c r="G46" s="11" t="s">
        <v>89</v>
      </c>
      <c r="H46" s="11" t="s">
        <v>27</v>
      </c>
      <c r="I46" s="14" t="s">
        <v>82</v>
      </c>
      <c r="J46" s="14" t="s">
        <v>90</v>
      </c>
      <c r="K46" s="15" t="s">
        <v>40</v>
      </c>
      <c r="L46" s="14" t="s">
        <v>122</v>
      </c>
      <c r="M46" s="14" t="s">
        <v>84</v>
      </c>
      <c r="N46" s="14" t="s">
        <v>47</v>
      </c>
      <c r="O46" s="14"/>
      <c r="P46" s="15" t="s">
        <v>123</v>
      </c>
      <c r="Q46" s="16">
        <v>20799</v>
      </c>
      <c r="R46" s="17">
        <v>45.19</v>
      </c>
      <c r="S46" s="18">
        <v>13109.988499999999</v>
      </c>
      <c r="T46" s="19" t="s">
        <v>34</v>
      </c>
      <c r="U46" s="20" t="s">
        <v>43</v>
      </c>
      <c r="V46" s="21">
        <v>45</v>
      </c>
      <c r="W46" s="21">
        <v>1</v>
      </c>
      <c r="X46" s="22"/>
    </row>
    <row r="47" spans="1:24" s="1" customFormat="1" ht="108" customHeight="1" x14ac:dyDescent="0.3">
      <c r="A47" s="11" t="s">
        <v>23</v>
      </c>
      <c r="B47" s="11" t="s">
        <v>124</v>
      </c>
      <c r="C47" s="12" t="s">
        <v>125</v>
      </c>
      <c r="D47" s="24"/>
      <c r="E47" s="37" t="str">
        <f>HYPERLINK("https://www.google.ru/search?q=L47315700&amp;newwindow=1&amp;tbm=isch","Еще фото")</f>
        <v>Еще фото</v>
      </c>
      <c r="F47" s="13" t="s">
        <v>39</v>
      </c>
      <c r="G47" s="11" t="s">
        <v>89</v>
      </c>
      <c r="H47" s="11" t="s">
        <v>27</v>
      </c>
      <c r="I47" s="14" t="s">
        <v>82</v>
      </c>
      <c r="J47" s="14" t="s">
        <v>29</v>
      </c>
      <c r="K47" s="15" t="s">
        <v>40</v>
      </c>
      <c r="L47" s="14" t="s">
        <v>126</v>
      </c>
      <c r="M47" s="14"/>
      <c r="N47" s="14" t="s">
        <v>32</v>
      </c>
      <c r="O47" s="14"/>
      <c r="P47" s="15" t="s">
        <v>127</v>
      </c>
      <c r="Q47" s="16">
        <v>19699</v>
      </c>
      <c r="R47" s="17">
        <v>45.17</v>
      </c>
      <c r="S47" s="18">
        <v>12419.988499999999</v>
      </c>
      <c r="T47" s="19" t="s">
        <v>34</v>
      </c>
      <c r="U47" s="20" t="s">
        <v>74</v>
      </c>
      <c r="V47" s="26">
        <v>42.5</v>
      </c>
      <c r="W47" s="21">
        <v>5</v>
      </c>
      <c r="X47" s="22"/>
    </row>
    <row r="48" spans="1:24" s="1" customFormat="1" ht="108" customHeight="1" x14ac:dyDescent="0.3">
      <c r="A48" s="11" t="s">
        <v>23</v>
      </c>
      <c r="B48" s="11" t="s">
        <v>128</v>
      </c>
      <c r="C48" s="12" t="s">
        <v>129</v>
      </c>
      <c r="D48" s="24"/>
      <c r="E48" s="37" t="str">
        <f>HYPERLINK("https://www.google.ru/search?q=L49237100&amp;newwindow=1&amp;tbm=isch","Еще фото")</f>
        <v>Еще фото</v>
      </c>
      <c r="F48" s="13"/>
      <c r="G48" s="11" t="s">
        <v>89</v>
      </c>
      <c r="H48" s="11" t="s">
        <v>27</v>
      </c>
      <c r="I48" s="14" t="s">
        <v>82</v>
      </c>
      <c r="J48" s="14" t="s">
        <v>29</v>
      </c>
      <c r="K48" s="15" t="s">
        <v>113</v>
      </c>
      <c r="L48" s="14" t="s">
        <v>130</v>
      </c>
      <c r="M48" s="14"/>
      <c r="N48" s="14" t="s">
        <v>115</v>
      </c>
      <c r="O48" s="14"/>
      <c r="P48" s="15" t="s">
        <v>48</v>
      </c>
      <c r="Q48" s="16">
        <v>22799</v>
      </c>
      <c r="R48" s="17">
        <v>45.17</v>
      </c>
      <c r="S48" s="18">
        <v>14374.988499999999</v>
      </c>
      <c r="T48" s="19" t="s">
        <v>34</v>
      </c>
      <c r="U48" s="20" t="s">
        <v>131</v>
      </c>
      <c r="V48" s="21">
        <v>46</v>
      </c>
      <c r="W48" s="21">
        <v>1</v>
      </c>
      <c r="X48" s="22"/>
    </row>
    <row r="49" spans="1:24" s="1" customFormat="1" ht="108" customHeight="1" x14ac:dyDescent="0.3">
      <c r="A49" s="11" t="s">
        <v>23</v>
      </c>
      <c r="B49" s="11" t="s">
        <v>132</v>
      </c>
      <c r="C49" s="12" t="s">
        <v>133</v>
      </c>
      <c r="D49" s="24"/>
      <c r="E49" s="37" t="str">
        <f>HYPERLINK("https://www.google.ru/search?q=L47576600&amp;newwindow=1&amp;tbm=isch","Еще фото")</f>
        <v>Еще фото</v>
      </c>
      <c r="F49" s="13"/>
      <c r="G49" s="11" t="s">
        <v>26</v>
      </c>
      <c r="H49" s="11" t="s">
        <v>27</v>
      </c>
      <c r="I49" s="14" t="s">
        <v>82</v>
      </c>
      <c r="J49" s="14" t="s">
        <v>29</v>
      </c>
      <c r="K49" s="15" t="s">
        <v>40</v>
      </c>
      <c r="L49" s="14" t="s">
        <v>83</v>
      </c>
      <c r="M49" s="14" t="s">
        <v>84</v>
      </c>
      <c r="N49" s="14" t="s">
        <v>134</v>
      </c>
      <c r="O49" s="14"/>
      <c r="P49" s="15" t="s">
        <v>86</v>
      </c>
      <c r="Q49" s="16">
        <v>37199</v>
      </c>
      <c r="R49" s="17">
        <v>45.16</v>
      </c>
      <c r="S49" s="18">
        <v>23459.988499999999</v>
      </c>
      <c r="T49" s="19" t="s">
        <v>34</v>
      </c>
      <c r="U49" s="20" t="s">
        <v>72</v>
      </c>
      <c r="V49" s="21">
        <v>41</v>
      </c>
      <c r="W49" s="21">
        <v>1</v>
      </c>
      <c r="X49" s="22"/>
    </row>
    <row r="50" spans="1:24" s="1" customFormat="1" ht="108" customHeight="1" x14ac:dyDescent="0.3">
      <c r="A50" s="11" t="s">
        <v>23</v>
      </c>
      <c r="B50" s="11" t="s">
        <v>132</v>
      </c>
      <c r="C50" s="12" t="s">
        <v>135</v>
      </c>
      <c r="D50" s="24"/>
      <c r="E50" s="37" t="str">
        <f>HYPERLINK("https://www.google.ru/search?q=L47697800&amp;newwindow=1&amp;tbm=isch","Еще фото")</f>
        <v>Еще фото</v>
      </c>
      <c r="F50" s="13"/>
      <c r="G50" s="11" t="s">
        <v>26</v>
      </c>
      <c r="H50" s="11" t="s">
        <v>27</v>
      </c>
      <c r="I50" s="14" t="s">
        <v>82</v>
      </c>
      <c r="J50" s="14" t="s">
        <v>29</v>
      </c>
      <c r="K50" s="15" t="s">
        <v>40</v>
      </c>
      <c r="L50" s="14" t="s">
        <v>83</v>
      </c>
      <c r="M50" s="14" t="s">
        <v>84</v>
      </c>
      <c r="N50" s="14" t="s">
        <v>136</v>
      </c>
      <c r="O50" s="14"/>
      <c r="P50" s="15" t="s">
        <v>86</v>
      </c>
      <c r="Q50" s="16">
        <v>37199</v>
      </c>
      <c r="R50" s="17">
        <v>45.16</v>
      </c>
      <c r="S50" s="18">
        <v>23459.988499999999</v>
      </c>
      <c r="T50" s="19" t="s">
        <v>34</v>
      </c>
      <c r="U50" s="20" t="s">
        <v>62</v>
      </c>
      <c r="V50" s="26">
        <v>40.5</v>
      </c>
      <c r="W50" s="21">
        <v>1</v>
      </c>
      <c r="X50" s="22"/>
    </row>
    <row r="51" spans="1:24" s="1" customFormat="1" ht="108" customHeight="1" x14ac:dyDescent="0.3">
      <c r="A51" s="11" t="s">
        <v>23</v>
      </c>
      <c r="B51" s="11" t="s">
        <v>137</v>
      </c>
      <c r="C51" s="12" t="s">
        <v>138</v>
      </c>
      <c r="D51" s="24"/>
      <c r="E51" s="37" t="str">
        <f>HYPERLINK("https://www.google.ru/search?q=L47882900&amp;newwindow=1&amp;tbm=isch","Еще фото")</f>
        <v>Еще фото</v>
      </c>
      <c r="F51" s="13"/>
      <c r="G51" s="11" t="s">
        <v>89</v>
      </c>
      <c r="H51" s="11" t="s">
        <v>27</v>
      </c>
      <c r="I51" s="14" t="s">
        <v>82</v>
      </c>
      <c r="J51" s="14" t="s">
        <v>139</v>
      </c>
      <c r="K51" s="15" t="s">
        <v>30</v>
      </c>
      <c r="L51" s="14" t="s">
        <v>140</v>
      </c>
      <c r="M51" s="14" t="s">
        <v>84</v>
      </c>
      <c r="N51" s="14" t="s">
        <v>47</v>
      </c>
      <c r="O51" s="14"/>
      <c r="P51" s="15" t="s">
        <v>99</v>
      </c>
      <c r="Q51" s="16">
        <v>22599</v>
      </c>
      <c r="R51" s="17">
        <v>45.13</v>
      </c>
      <c r="S51" s="18">
        <v>14259.988499999999</v>
      </c>
      <c r="T51" s="19" t="s">
        <v>34</v>
      </c>
      <c r="U51" s="20" t="s">
        <v>71</v>
      </c>
      <c r="V51" s="21">
        <v>39</v>
      </c>
      <c r="W51" s="21">
        <v>1</v>
      </c>
      <c r="X51" s="22"/>
    </row>
    <row r="52" spans="1:24" s="1" customFormat="1" ht="51.95" customHeight="1" x14ac:dyDescent="0.3">
      <c r="A52" s="11" t="s">
        <v>23</v>
      </c>
      <c r="B52" s="11" t="s">
        <v>141</v>
      </c>
      <c r="C52" s="12" t="s">
        <v>142</v>
      </c>
      <c r="D52" s="57"/>
      <c r="E52" s="37" t="str">
        <f>HYPERLINK("https://www.google.ru/search?q=L47310900&amp;newwindow=1&amp;tbm=isch","Еще фото")</f>
        <v>Еще фото</v>
      </c>
      <c r="F52" s="13"/>
      <c r="G52" s="11" t="s">
        <v>26</v>
      </c>
      <c r="H52" s="11" t="s">
        <v>27</v>
      </c>
      <c r="I52" s="14" t="s">
        <v>82</v>
      </c>
      <c r="J52" s="14" t="s">
        <v>29</v>
      </c>
      <c r="K52" s="15" t="s">
        <v>30</v>
      </c>
      <c r="L52" s="54" t="s">
        <v>143</v>
      </c>
      <c r="M52" s="14" t="s">
        <v>84</v>
      </c>
      <c r="N52" s="14" t="s">
        <v>47</v>
      </c>
      <c r="O52" s="14"/>
      <c r="P52" s="15" t="s">
        <v>144</v>
      </c>
      <c r="Q52" s="16">
        <v>21499</v>
      </c>
      <c r="R52" s="17">
        <v>45.11</v>
      </c>
      <c r="S52" s="18">
        <v>13569.988499999999</v>
      </c>
      <c r="T52" s="19" t="s">
        <v>34</v>
      </c>
      <c r="U52" s="20" t="s">
        <v>49</v>
      </c>
      <c r="V52" s="21">
        <v>35</v>
      </c>
      <c r="W52" s="21">
        <v>2</v>
      </c>
      <c r="X52" s="22"/>
    </row>
    <row r="53" spans="1:24" s="1" customFormat="1" ht="60.95" customHeight="1" x14ac:dyDescent="0.3">
      <c r="A53" s="23" t="s">
        <v>23</v>
      </c>
      <c r="B53" s="23" t="s">
        <v>141</v>
      </c>
      <c r="C53" s="12" t="s">
        <v>142</v>
      </c>
      <c r="D53" s="58"/>
      <c r="E53" s="37" t="str">
        <f>HYPERLINK("https://www.google.ru/search?q=L47310900&amp;newwindow=1&amp;tbm=isch","Еще фото")</f>
        <v>Еще фото</v>
      </c>
      <c r="F53" s="13"/>
      <c r="G53" s="23" t="s">
        <v>26</v>
      </c>
      <c r="H53" s="23" t="s">
        <v>27</v>
      </c>
      <c r="I53" s="23" t="s">
        <v>82</v>
      </c>
      <c r="J53" s="14" t="s">
        <v>29</v>
      </c>
      <c r="K53" s="15" t="s">
        <v>30</v>
      </c>
      <c r="L53" s="56"/>
      <c r="M53" s="14" t="s">
        <v>84</v>
      </c>
      <c r="N53" s="14" t="s">
        <v>47</v>
      </c>
      <c r="O53" s="14"/>
      <c r="P53" s="15" t="s">
        <v>144</v>
      </c>
      <c r="Q53" s="16">
        <v>21499</v>
      </c>
      <c r="R53" s="17">
        <v>45.11</v>
      </c>
      <c r="S53" s="18">
        <v>13569.988499999999</v>
      </c>
      <c r="T53" s="19" t="s">
        <v>34</v>
      </c>
      <c r="U53" s="20" t="s">
        <v>58</v>
      </c>
      <c r="V53" s="21">
        <v>37</v>
      </c>
      <c r="W53" s="21">
        <v>1</v>
      </c>
      <c r="X53" s="22"/>
    </row>
    <row r="54" spans="1:24" s="1" customFormat="1" ht="108" customHeight="1" x14ac:dyDescent="0.3">
      <c r="A54" s="11" t="s">
        <v>23</v>
      </c>
      <c r="B54" s="11" t="s">
        <v>145</v>
      </c>
      <c r="C54" s="12" t="s">
        <v>146</v>
      </c>
      <c r="D54" s="24"/>
      <c r="E54" s="37" t="str">
        <f>HYPERLINK("https://www.google.ru/search?q=L47760400&amp;newwindow=1&amp;tbm=isch","Еще фото")</f>
        <v>Еще фото</v>
      </c>
      <c r="F54" s="13"/>
      <c r="G54" s="11" t="s">
        <v>89</v>
      </c>
      <c r="H54" s="11" t="s">
        <v>27</v>
      </c>
      <c r="I54" s="14" t="s">
        <v>82</v>
      </c>
      <c r="J54" s="14" t="s">
        <v>29</v>
      </c>
      <c r="K54" s="15" t="s">
        <v>40</v>
      </c>
      <c r="L54" s="14" t="s">
        <v>147</v>
      </c>
      <c r="M54" s="14" t="s">
        <v>84</v>
      </c>
      <c r="N54" s="14" t="s">
        <v>32</v>
      </c>
      <c r="O54" s="14"/>
      <c r="P54" s="15" t="s">
        <v>92</v>
      </c>
      <c r="Q54" s="16">
        <v>26399</v>
      </c>
      <c r="R54" s="17">
        <v>45.07</v>
      </c>
      <c r="S54" s="18">
        <v>16674.988499999999</v>
      </c>
      <c r="T54" s="19" t="s">
        <v>34</v>
      </c>
      <c r="U54" s="20" t="s">
        <v>74</v>
      </c>
      <c r="V54" s="26">
        <v>42.5</v>
      </c>
      <c r="W54" s="21">
        <v>1</v>
      </c>
      <c r="X54" s="22"/>
    </row>
    <row r="55" spans="1:24" s="1" customFormat="1" ht="108" customHeight="1" x14ac:dyDescent="0.3">
      <c r="A55" s="11" t="s">
        <v>23</v>
      </c>
      <c r="B55" s="11" t="s">
        <v>148</v>
      </c>
      <c r="C55" s="12" t="s">
        <v>149</v>
      </c>
      <c r="D55" s="24"/>
      <c r="E55" s="37" t="str">
        <f>HYPERLINK("https://www.google.ru/search?q=L47851000&amp;newwindow=1&amp;tbm=isch","Еще фото")</f>
        <v>Еще фото</v>
      </c>
      <c r="F55" s="13"/>
      <c r="G55" s="11" t="s">
        <v>89</v>
      </c>
      <c r="H55" s="11" t="s">
        <v>27</v>
      </c>
      <c r="I55" s="14" t="s">
        <v>82</v>
      </c>
      <c r="J55" s="14" t="s">
        <v>29</v>
      </c>
      <c r="K55" s="15" t="s">
        <v>40</v>
      </c>
      <c r="L55" s="14" t="s">
        <v>150</v>
      </c>
      <c r="M55" s="14"/>
      <c r="N55" s="14" t="s">
        <v>47</v>
      </c>
      <c r="O55" s="14"/>
      <c r="P55" s="15" t="s">
        <v>92</v>
      </c>
      <c r="Q55" s="16">
        <v>30399</v>
      </c>
      <c r="R55" s="17">
        <v>45.06</v>
      </c>
      <c r="S55" s="18">
        <v>19204.988499999999</v>
      </c>
      <c r="T55" s="19" t="s">
        <v>34</v>
      </c>
      <c r="U55" s="20" t="s">
        <v>72</v>
      </c>
      <c r="V55" s="21">
        <v>41</v>
      </c>
      <c r="W55" s="21">
        <v>2</v>
      </c>
      <c r="X55" s="22"/>
    </row>
    <row r="56" spans="1:24" s="1" customFormat="1" ht="35.1" customHeight="1" x14ac:dyDescent="0.3">
      <c r="A56" s="11" t="s">
        <v>23</v>
      </c>
      <c r="B56" s="11" t="s">
        <v>151</v>
      </c>
      <c r="C56" s="12" t="s">
        <v>152</v>
      </c>
      <c r="D56" s="51"/>
      <c r="E56" s="37" t="str">
        <f>HYPERLINK("https://www.google.ru/search?q=L47153200&amp;newwindow=1&amp;tbm=isch","Еще фото")</f>
        <v>Еще фото</v>
      </c>
      <c r="F56" s="13"/>
      <c r="G56" s="11" t="s">
        <v>26</v>
      </c>
      <c r="H56" s="11" t="s">
        <v>27</v>
      </c>
      <c r="I56" s="14" t="s">
        <v>82</v>
      </c>
      <c r="J56" s="14" t="s">
        <v>29</v>
      </c>
      <c r="K56" s="15" t="s">
        <v>30</v>
      </c>
      <c r="L56" s="54" t="s">
        <v>118</v>
      </c>
      <c r="M56" s="14"/>
      <c r="N56" s="14" t="s">
        <v>47</v>
      </c>
      <c r="O56" s="14"/>
      <c r="P56" s="15" t="s">
        <v>119</v>
      </c>
      <c r="Q56" s="16">
        <v>16999</v>
      </c>
      <c r="R56" s="17">
        <v>45.01</v>
      </c>
      <c r="S56" s="18">
        <v>10749.9355</v>
      </c>
      <c r="T56" s="19" t="s">
        <v>34</v>
      </c>
      <c r="U56" s="20" t="s">
        <v>49</v>
      </c>
      <c r="V56" s="21">
        <v>35</v>
      </c>
      <c r="W56" s="21">
        <v>1</v>
      </c>
      <c r="X56" s="22"/>
    </row>
    <row r="57" spans="1:24" s="1" customFormat="1" ht="35.1" customHeight="1" x14ac:dyDescent="0.3">
      <c r="A57" s="23" t="s">
        <v>23</v>
      </c>
      <c r="B57" s="23" t="s">
        <v>151</v>
      </c>
      <c r="C57" s="12" t="s">
        <v>152</v>
      </c>
      <c r="D57" s="52"/>
      <c r="E57" s="37" t="str">
        <f>HYPERLINK("https://www.google.ru/search?q=L47153200&amp;newwindow=1&amp;tbm=isch","Еще фото")</f>
        <v>Еще фото</v>
      </c>
      <c r="F57" s="13"/>
      <c r="G57" s="23" t="s">
        <v>26</v>
      </c>
      <c r="H57" s="23" t="s">
        <v>27</v>
      </c>
      <c r="I57" s="23" t="s">
        <v>82</v>
      </c>
      <c r="J57" s="14" t="s">
        <v>29</v>
      </c>
      <c r="K57" s="15" t="s">
        <v>30</v>
      </c>
      <c r="L57" s="55"/>
      <c r="M57" s="14"/>
      <c r="N57" s="14" t="s">
        <v>47</v>
      </c>
      <c r="O57" s="14"/>
      <c r="P57" s="15" t="s">
        <v>119</v>
      </c>
      <c r="Q57" s="16">
        <v>16999</v>
      </c>
      <c r="R57" s="17">
        <v>45.01</v>
      </c>
      <c r="S57" s="18">
        <v>10749.9355</v>
      </c>
      <c r="T57" s="19" t="s">
        <v>34</v>
      </c>
      <c r="U57" s="20" t="s">
        <v>57</v>
      </c>
      <c r="V57" s="26">
        <v>36.5</v>
      </c>
      <c r="W57" s="21">
        <v>1</v>
      </c>
      <c r="X57" s="22"/>
    </row>
    <row r="58" spans="1:24" s="1" customFormat="1" ht="36.950000000000003" customHeight="1" x14ac:dyDescent="0.3">
      <c r="A58" s="23" t="s">
        <v>23</v>
      </c>
      <c r="B58" s="23" t="s">
        <v>151</v>
      </c>
      <c r="C58" s="12" t="s">
        <v>152</v>
      </c>
      <c r="D58" s="53"/>
      <c r="E58" s="37" t="str">
        <f>HYPERLINK("https://www.google.ru/search?q=L47153200&amp;newwindow=1&amp;tbm=isch","Еще фото")</f>
        <v>Еще фото</v>
      </c>
      <c r="F58" s="13"/>
      <c r="G58" s="23" t="s">
        <v>26</v>
      </c>
      <c r="H58" s="23" t="s">
        <v>27</v>
      </c>
      <c r="I58" s="23" t="s">
        <v>82</v>
      </c>
      <c r="J58" s="14" t="s">
        <v>29</v>
      </c>
      <c r="K58" s="15" t="s">
        <v>30</v>
      </c>
      <c r="L58" s="56"/>
      <c r="M58" s="14"/>
      <c r="N58" s="14" t="s">
        <v>47</v>
      </c>
      <c r="O58" s="14"/>
      <c r="P58" s="15" t="s">
        <v>119</v>
      </c>
      <c r="Q58" s="16">
        <v>16999</v>
      </c>
      <c r="R58" s="17">
        <v>45.01</v>
      </c>
      <c r="S58" s="18">
        <v>10749.9355</v>
      </c>
      <c r="T58" s="19" t="s">
        <v>34</v>
      </c>
      <c r="U58" s="20" t="s">
        <v>58</v>
      </c>
      <c r="V58" s="21">
        <v>37</v>
      </c>
      <c r="W58" s="21">
        <v>4</v>
      </c>
      <c r="X58" s="22"/>
    </row>
    <row r="59" spans="1:24" s="1" customFormat="1" ht="11.1" customHeight="1" x14ac:dyDescent="0.3">
      <c r="A59" s="11" t="s">
        <v>23</v>
      </c>
      <c r="B59" s="11" t="s">
        <v>153</v>
      </c>
      <c r="C59" s="12" t="s">
        <v>154</v>
      </c>
      <c r="D59" s="51"/>
      <c r="E59" s="37" t="str">
        <f t="shared" ref="E59:E71" si="3">HYPERLINK("https://www.google.ru/search?q=L41738600&amp;newwindow=1&amp;tbm=isch","Еще фото")</f>
        <v>Еще фото</v>
      </c>
      <c r="F59" s="13" t="s">
        <v>39</v>
      </c>
      <c r="G59" s="11" t="s">
        <v>26</v>
      </c>
      <c r="H59" s="11" t="s">
        <v>27</v>
      </c>
      <c r="I59" s="14" t="s">
        <v>82</v>
      </c>
      <c r="J59" s="14" t="s">
        <v>90</v>
      </c>
      <c r="K59" s="15" t="s">
        <v>40</v>
      </c>
      <c r="L59" s="54" t="s">
        <v>155</v>
      </c>
      <c r="M59" s="14" t="s">
        <v>84</v>
      </c>
      <c r="N59" s="14" t="s">
        <v>47</v>
      </c>
      <c r="O59" s="14"/>
      <c r="P59" s="15" t="s">
        <v>156</v>
      </c>
      <c r="Q59" s="16">
        <v>26299</v>
      </c>
      <c r="R59" s="17">
        <v>40</v>
      </c>
      <c r="S59" s="18">
        <v>18146.309999999998</v>
      </c>
      <c r="T59" s="19" t="s">
        <v>34</v>
      </c>
      <c r="U59" s="20" t="s">
        <v>71</v>
      </c>
      <c r="V59" s="21">
        <v>39</v>
      </c>
      <c r="W59" s="21">
        <v>2</v>
      </c>
      <c r="X59" s="22"/>
    </row>
    <row r="60" spans="1:24" s="1" customFormat="1" ht="11.1" customHeight="1" x14ac:dyDescent="0.3">
      <c r="A60" s="23" t="s">
        <v>23</v>
      </c>
      <c r="B60" s="23" t="s">
        <v>153</v>
      </c>
      <c r="C60" s="12" t="s">
        <v>154</v>
      </c>
      <c r="D60" s="52"/>
      <c r="E60" s="37" t="str">
        <f t="shared" si="3"/>
        <v>Еще фото</v>
      </c>
      <c r="F60" s="13" t="s">
        <v>39</v>
      </c>
      <c r="G60" s="23" t="s">
        <v>26</v>
      </c>
      <c r="H60" s="23" t="s">
        <v>27</v>
      </c>
      <c r="I60" s="23" t="s">
        <v>82</v>
      </c>
      <c r="J60" s="14" t="s">
        <v>90</v>
      </c>
      <c r="K60" s="15" t="s">
        <v>40</v>
      </c>
      <c r="L60" s="55"/>
      <c r="M60" s="14" t="s">
        <v>84</v>
      </c>
      <c r="N60" s="14" t="s">
        <v>47</v>
      </c>
      <c r="O60" s="14"/>
      <c r="P60" s="15" t="s">
        <v>156</v>
      </c>
      <c r="Q60" s="16">
        <v>26299</v>
      </c>
      <c r="R60" s="17">
        <v>40</v>
      </c>
      <c r="S60" s="18">
        <v>18146.309999999998</v>
      </c>
      <c r="T60" s="19" t="s">
        <v>34</v>
      </c>
      <c r="U60" s="20" t="s">
        <v>61</v>
      </c>
      <c r="V60" s="21">
        <v>40</v>
      </c>
      <c r="W60" s="21">
        <v>2</v>
      </c>
      <c r="X60" s="22"/>
    </row>
    <row r="61" spans="1:24" s="1" customFormat="1" ht="11.1" customHeight="1" x14ac:dyDescent="0.3">
      <c r="A61" s="23" t="s">
        <v>23</v>
      </c>
      <c r="B61" s="23" t="s">
        <v>153</v>
      </c>
      <c r="C61" s="12" t="s">
        <v>154</v>
      </c>
      <c r="D61" s="52"/>
      <c r="E61" s="37" t="str">
        <f t="shared" si="3"/>
        <v>Еще фото</v>
      </c>
      <c r="F61" s="13" t="s">
        <v>39</v>
      </c>
      <c r="G61" s="23" t="s">
        <v>26</v>
      </c>
      <c r="H61" s="23" t="s">
        <v>27</v>
      </c>
      <c r="I61" s="23" t="s">
        <v>82</v>
      </c>
      <c r="J61" s="14" t="s">
        <v>90</v>
      </c>
      <c r="K61" s="15" t="s">
        <v>40</v>
      </c>
      <c r="L61" s="55"/>
      <c r="M61" s="14" t="s">
        <v>84</v>
      </c>
      <c r="N61" s="14" t="s">
        <v>47</v>
      </c>
      <c r="O61" s="14"/>
      <c r="P61" s="15" t="s">
        <v>156</v>
      </c>
      <c r="Q61" s="16">
        <v>26299</v>
      </c>
      <c r="R61" s="17">
        <v>40</v>
      </c>
      <c r="S61" s="18">
        <v>18146.309999999998</v>
      </c>
      <c r="T61" s="19" t="s">
        <v>34</v>
      </c>
      <c r="U61" s="20" t="s">
        <v>62</v>
      </c>
      <c r="V61" s="26">
        <v>40.5</v>
      </c>
      <c r="W61" s="21">
        <v>1</v>
      </c>
      <c r="X61" s="22"/>
    </row>
    <row r="62" spans="1:24" s="1" customFormat="1" ht="11.1" customHeight="1" x14ac:dyDescent="0.3">
      <c r="A62" s="23" t="s">
        <v>23</v>
      </c>
      <c r="B62" s="23" t="s">
        <v>153</v>
      </c>
      <c r="C62" s="12" t="s">
        <v>154</v>
      </c>
      <c r="D62" s="52"/>
      <c r="E62" s="37" t="str">
        <f t="shared" si="3"/>
        <v>Еще фото</v>
      </c>
      <c r="F62" s="13" t="s">
        <v>39</v>
      </c>
      <c r="G62" s="23" t="s">
        <v>26</v>
      </c>
      <c r="H62" s="23" t="s">
        <v>27</v>
      </c>
      <c r="I62" s="23" t="s">
        <v>82</v>
      </c>
      <c r="J62" s="14" t="s">
        <v>90</v>
      </c>
      <c r="K62" s="15" t="s">
        <v>40</v>
      </c>
      <c r="L62" s="55"/>
      <c r="M62" s="14" t="s">
        <v>84</v>
      </c>
      <c r="N62" s="14" t="s">
        <v>47</v>
      </c>
      <c r="O62" s="14"/>
      <c r="P62" s="15" t="s">
        <v>156</v>
      </c>
      <c r="Q62" s="16">
        <v>26299</v>
      </c>
      <c r="R62" s="17">
        <v>40</v>
      </c>
      <c r="S62" s="18">
        <v>18146.309999999998</v>
      </c>
      <c r="T62" s="19" t="s">
        <v>34</v>
      </c>
      <c r="U62" s="20" t="s">
        <v>72</v>
      </c>
      <c r="V62" s="21">
        <v>41</v>
      </c>
      <c r="W62" s="21">
        <v>3</v>
      </c>
      <c r="X62" s="22"/>
    </row>
    <row r="63" spans="1:24" s="1" customFormat="1" ht="11.1" customHeight="1" x14ac:dyDescent="0.3">
      <c r="A63" s="23" t="s">
        <v>23</v>
      </c>
      <c r="B63" s="23" t="s">
        <v>153</v>
      </c>
      <c r="C63" s="12" t="s">
        <v>154</v>
      </c>
      <c r="D63" s="52"/>
      <c r="E63" s="37" t="str">
        <f t="shared" si="3"/>
        <v>Еще фото</v>
      </c>
      <c r="F63" s="13" t="s">
        <v>39</v>
      </c>
      <c r="G63" s="23" t="s">
        <v>26</v>
      </c>
      <c r="H63" s="23" t="s">
        <v>27</v>
      </c>
      <c r="I63" s="23" t="s">
        <v>82</v>
      </c>
      <c r="J63" s="14" t="s">
        <v>90</v>
      </c>
      <c r="K63" s="15" t="s">
        <v>40</v>
      </c>
      <c r="L63" s="55"/>
      <c r="M63" s="14" t="s">
        <v>84</v>
      </c>
      <c r="N63" s="14" t="s">
        <v>47</v>
      </c>
      <c r="O63" s="14"/>
      <c r="P63" s="15" t="s">
        <v>156</v>
      </c>
      <c r="Q63" s="16">
        <v>26299</v>
      </c>
      <c r="R63" s="17">
        <v>40</v>
      </c>
      <c r="S63" s="18">
        <v>18146.309999999998</v>
      </c>
      <c r="T63" s="19" t="s">
        <v>34</v>
      </c>
      <c r="U63" s="20" t="s">
        <v>73</v>
      </c>
      <c r="V63" s="21">
        <v>42</v>
      </c>
      <c r="W63" s="21">
        <v>4</v>
      </c>
      <c r="X63" s="22"/>
    </row>
    <row r="64" spans="1:24" s="1" customFormat="1" ht="11.1" customHeight="1" x14ac:dyDescent="0.3">
      <c r="A64" s="23" t="s">
        <v>23</v>
      </c>
      <c r="B64" s="23" t="s">
        <v>153</v>
      </c>
      <c r="C64" s="12" t="s">
        <v>154</v>
      </c>
      <c r="D64" s="52"/>
      <c r="E64" s="37" t="str">
        <f t="shared" si="3"/>
        <v>Еще фото</v>
      </c>
      <c r="F64" s="13" t="s">
        <v>39</v>
      </c>
      <c r="G64" s="23" t="s">
        <v>26</v>
      </c>
      <c r="H64" s="23" t="s">
        <v>27</v>
      </c>
      <c r="I64" s="23" t="s">
        <v>82</v>
      </c>
      <c r="J64" s="14" t="s">
        <v>90</v>
      </c>
      <c r="K64" s="15" t="s">
        <v>40</v>
      </c>
      <c r="L64" s="55"/>
      <c r="M64" s="14" t="s">
        <v>84</v>
      </c>
      <c r="N64" s="14" t="s">
        <v>47</v>
      </c>
      <c r="O64" s="14"/>
      <c r="P64" s="15" t="s">
        <v>156</v>
      </c>
      <c r="Q64" s="16">
        <v>26299</v>
      </c>
      <c r="R64" s="17">
        <v>40</v>
      </c>
      <c r="S64" s="18">
        <v>18146.309999999998</v>
      </c>
      <c r="T64" s="19" t="s">
        <v>34</v>
      </c>
      <c r="U64" s="20" t="s">
        <v>74</v>
      </c>
      <c r="V64" s="26">
        <v>42.5</v>
      </c>
      <c r="W64" s="21">
        <v>5</v>
      </c>
      <c r="X64" s="22"/>
    </row>
    <row r="65" spans="1:24" s="1" customFormat="1" ht="11.1" customHeight="1" x14ac:dyDescent="0.3">
      <c r="A65" s="23" t="s">
        <v>23</v>
      </c>
      <c r="B65" s="23" t="s">
        <v>153</v>
      </c>
      <c r="C65" s="12" t="s">
        <v>154</v>
      </c>
      <c r="D65" s="52"/>
      <c r="E65" s="37" t="str">
        <f t="shared" si="3"/>
        <v>Еще фото</v>
      </c>
      <c r="F65" s="13" t="s">
        <v>39</v>
      </c>
      <c r="G65" s="23" t="s">
        <v>26</v>
      </c>
      <c r="H65" s="23" t="s">
        <v>27</v>
      </c>
      <c r="I65" s="23" t="s">
        <v>82</v>
      </c>
      <c r="J65" s="14" t="s">
        <v>90</v>
      </c>
      <c r="K65" s="15" t="s">
        <v>40</v>
      </c>
      <c r="L65" s="55"/>
      <c r="M65" s="14" t="s">
        <v>84</v>
      </c>
      <c r="N65" s="14" t="s">
        <v>47</v>
      </c>
      <c r="O65" s="14"/>
      <c r="P65" s="15" t="s">
        <v>156</v>
      </c>
      <c r="Q65" s="16">
        <v>26299</v>
      </c>
      <c r="R65" s="17">
        <v>40</v>
      </c>
      <c r="S65" s="18">
        <v>18146.309999999998</v>
      </c>
      <c r="T65" s="19" t="s">
        <v>34</v>
      </c>
      <c r="U65" s="20" t="s">
        <v>78</v>
      </c>
      <c r="V65" s="21">
        <v>43</v>
      </c>
      <c r="W65" s="21">
        <v>3</v>
      </c>
      <c r="X65" s="22"/>
    </row>
    <row r="66" spans="1:24" s="1" customFormat="1" ht="11.1" customHeight="1" x14ac:dyDescent="0.3">
      <c r="A66" s="23" t="s">
        <v>23</v>
      </c>
      <c r="B66" s="23" t="s">
        <v>153</v>
      </c>
      <c r="C66" s="12" t="s">
        <v>154</v>
      </c>
      <c r="D66" s="52"/>
      <c r="E66" s="37" t="str">
        <f t="shared" si="3"/>
        <v>Еще фото</v>
      </c>
      <c r="F66" s="13" t="s">
        <v>39</v>
      </c>
      <c r="G66" s="23" t="s">
        <v>26</v>
      </c>
      <c r="H66" s="23" t="s">
        <v>27</v>
      </c>
      <c r="I66" s="23" t="s">
        <v>82</v>
      </c>
      <c r="J66" s="14" t="s">
        <v>90</v>
      </c>
      <c r="K66" s="15" t="s">
        <v>40</v>
      </c>
      <c r="L66" s="55"/>
      <c r="M66" s="14" t="s">
        <v>84</v>
      </c>
      <c r="N66" s="14" t="s">
        <v>47</v>
      </c>
      <c r="O66" s="14"/>
      <c r="P66" s="15" t="s">
        <v>156</v>
      </c>
      <c r="Q66" s="16">
        <v>26299</v>
      </c>
      <c r="R66" s="17">
        <v>40</v>
      </c>
      <c r="S66" s="18">
        <v>18146.309999999998</v>
      </c>
      <c r="T66" s="19" t="s">
        <v>34</v>
      </c>
      <c r="U66" s="20" t="s">
        <v>157</v>
      </c>
      <c r="V66" s="21">
        <v>44</v>
      </c>
      <c r="W66" s="21">
        <v>2</v>
      </c>
      <c r="X66" s="22"/>
    </row>
    <row r="67" spans="1:24" s="1" customFormat="1" ht="11.1" customHeight="1" x14ac:dyDescent="0.3">
      <c r="A67" s="23" t="s">
        <v>23</v>
      </c>
      <c r="B67" s="23" t="s">
        <v>153</v>
      </c>
      <c r="C67" s="12" t="s">
        <v>154</v>
      </c>
      <c r="D67" s="52"/>
      <c r="E67" s="37" t="str">
        <f t="shared" si="3"/>
        <v>Еще фото</v>
      </c>
      <c r="F67" s="13" t="s">
        <v>39</v>
      </c>
      <c r="G67" s="23" t="s">
        <v>26</v>
      </c>
      <c r="H67" s="23" t="s">
        <v>27</v>
      </c>
      <c r="I67" s="23" t="s">
        <v>82</v>
      </c>
      <c r="J67" s="14" t="s">
        <v>90</v>
      </c>
      <c r="K67" s="15" t="s">
        <v>40</v>
      </c>
      <c r="L67" s="55"/>
      <c r="M67" s="14" t="s">
        <v>84</v>
      </c>
      <c r="N67" s="14" t="s">
        <v>47</v>
      </c>
      <c r="O67" s="14"/>
      <c r="P67" s="15" t="s">
        <v>156</v>
      </c>
      <c r="Q67" s="16">
        <v>26299</v>
      </c>
      <c r="R67" s="17">
        <v>40</v>
      </c>
      <c r="S67" s="18">
        <v>18146.309999999998</v>
      </c>
      <c r="T67" s="19" t="s">
        <v>34</v>
      </c>
      <c r="U67" s="20" t="s">
        <v>79</v>
      </c>
      <c r="V67" s="26">
        <v>44.5</v>
      </c>
      <c r="W67" s="21">
        <v>2</v>
      </c>
      <c r="X67" s="22"/>
    </row>
    <row r="68" spans="1:24" s="1" customFormat="1" ht="11.1" customHeight="1" x14ac:dyDescent="0.3">
      <c r="A68" s="14" t="s">
        <v>23</v>
      </c>
      <c r="B68" s="14" t="s">
        <v>153</v>
      </c>
      <c r="C68" s="12" t="s">
        <v>154</v>
      </c>
      <c r="D68" s="52"/>
      <c r="E68" s="37" t="str">
        <f t="shared" si="3"/>
        <v>Еще фото</v>
      </c>
      <c r="F68" s="27" t="s">
        <v>39</v>
      </c>
      <c r="G68" s="14" t="s">
        <v>26</v>
      </c>
      <c r="H68" s="14" t="s">
        <v>27</v>
      </c>
      <c r="I68" s="14" t="s">
        <v>82</v>
      </c>
      <c r="J68" s="14" t="s">
        <v>90</v>
      </c>
      <c r="K68" s="14" t="s">
        <v>40</v>
      </c>
      <c r="L68" s="55"/>
      <c r="M68" s="14" t="s">
        <v>84</v>
      </c>
      <c r="N68" s="14" t="s">
        <v>47</v>
      </c>
      <c r="O68" s="14"/>
      <c r="P68" s="14" t="s">
        <v>156</v>
      </c>
      <c r="Q68" s="28">
        <v>26299</v>
      </c>
      <c r="R68" s="29">
        <v>40</v>
      </c>
      <c r="S68" s="30">
        <v>18146.309999999998</v>
      </c>
      <c r="T68" s="19" t="s">
        <v>34</v>
      </c>
      <c r="U68" s="20" t="s">
        <v>43</v>
      </c>
      <c r="V68" s="21">
        <v>45</v>
      </c>
      <c r="W68" s="21">
        <v>1</v>
      </c>
      <c r="X68" s="22"/>
    </row>
    <row r="69" spans="1:24" s="1" customFormat="1" ht="11.1" customHeight="1" x14ac:dyDescent="0.3">
      <c r="A69" s="14" t="s">
        <v>23</v>
      </c>
      <c r="B69" s="14" t="s">
        <v>153</v>
      </c>
      <c r="C69" s="12" t="s">
        <v>154</v>
      </c>
      <c r="D69" s="52"/>
      <c r="E69" s="37" t="str">
        <f t="shared" si="3"/>
        <v>Еще фото</v>
      </c>
      <c r="F69" s="27" t="s">
        <v>39</v>
      </c>
      <c r="G69" s="14" t="s">
        <v>26</v>
      </c>
      <c r="H69" s="14" t="s">
        <v>27</v>
      </c>
      <c r="I69" s="14" t="s">
        <v>82</v>
      </c>
      <c r="J69" s="14" t="s">
        <v>90</v>
      </c>
      <c r="K69" s="14" t="s">
        <v>40</v>
      </c>
      <c r="L69" s="55"/>
      <c r="M69" s="14" t="s">
        <v>84</v>
      </c>
      <c r="N69" s="14" t="s">
        <v>47</v>
      </c>
      <c r="O69" s="14"/>
      <c r="P69" s="14" t="s">
        <v>156</v>
      </c>
      <c r="Q69" s="28">
        <v>26299</v>
      </c>
      <c r="R69" s="29">
        <v>40</v>
      </c>
      <c r="S69" s="30">
        <v>18146.309999999998</v>
      </c>
      <c r="T69" s="19" t="s">
        <v>34</v>
      </c>
      <c r="U69" s="20" t="s">
        <v>131</v>
      </c>
      <c r="V69" s="21">
        <v>46</v>
      </c>
      <c r="W69" s="21">
        <v>2</v>
      </c>
      <c r="X69" s="22"/>
    </row>
    <row r="70" spans="1:24" s="1" customFormat="1" ht="11.1" customHeight="1" x14ac:dyDescent="0.3">
      <c r="A70" s="14" t="s">
        <v>23</v>
      </c>
      <c r="B70" s="14" t="s">
        <v>153</v>
      </c>
      <c r="C70" s="12" t="s">
        <v>154</v>
      </c>
      <c r="D70" s="52"/>
      <c r="E70" s="37" t="str">
        <f t="shared" si="3"/>
        <v>Еще фото</v>
      </c>
      <c r="F70" s="27" t="s">
        <v>39</v>
      </c>
      <c r="G70" s="14" t="s">
        <v>26</v>
      </c>
      <c r="H70" s="14" t="s">
        <v>27</v>
      </c>
      <c r="I70" s="14" t="s">
        <v>82</v>
      </c>
      <c r="J70" s="14" t="s">
        <v>90</v>
      </c>
      <c r="K70" s="14" t="s">
        <v>40</v>
      </c>
      <c r="L70" s="55"/>
      <c r="M70" s="14" t="s">
        <v>84</v>
      </c>
      <c r="N70" s="14" t="s">
        <v>47</v>
      </c>
      <c r="O70" s="14"/>
      <c r="P70" s="14" t="s">
        <v>156</v>
      </c>
      <c r="Q70" s="28">
        <v>26299</v>
      </c>
      <c r="R70" s="29">
        <v>40</v>
      </c>
      <c r="S70" s="30">
        <v>18146.309999999998</v>
      </c>
      <c r="T70" s="19" t="s">
        <v>34</v>
      </c>
      <c r="U70" s="20" t="s">
        <v>75</v>
      </c>
      <c r="V70" s="26">
        <v>46.5</v>
      </c>
      <c r="W70" s="21">
        <v>1</v>
      </c>
      <c r="X70" s="22"/>
    </row>
    <row r="71" spans="1:24" s="1" customFormat="1" ht="11.1" customHeight="1" x14ac:dyDescent="0.3">
      <c r="A71" s="14" t="s">
        <v>23</v>
      </c>
      <c r="B71" s="14" t="s">
        <v>153</v>
      </c>
      <c r="C71" s="12" t="s">
        <v>154</v>
      </c>
      <c r="D71" s="53"/>
      <c r="E71" s="37" t="str">
        <f t="shared" si="3"/>
        <v>Еще фото</v>
      </c>
      <c r="F71" s="27" t="s">
        <v>39</v>
      </c>
      <c r="G71" s="14" t="s">
        <v>26</v>
      </c>
      <c r="H71" s="14" t="s">
        <v>27</v>
      </c>
      <c r="I71" s="14" t="s">
        <v>82</v>
      </c>
      <c r="J71" s="14" t="s">
        <v>90</v>
      </c>
      <c r="K71" s="14" t="s">
        <v>40</v>
      </c>
      <c r="L71" s="56"/>
      <c r="M71" s="14" t="s">
        <v>84</v>
      </c>
      <c r="N71" s="14" t="s">
        <v>47</v>
      </c>
      <c r="O71" s="14"/>
      <c r="P71" s="14" t="s">
        <v>156</v>
      </c>
      <c r="Q71" s="28">
        <v>26299</v>
      </c>
      <c r="R71" s="29">
        <v>40</v>
      </c>
      <c r="S71" s="30">
        <v>18146.309999999998</v>
      </c>
      <c r="T71" s="19" t="s">
        <v>34</v>
      </c>
      <c r="U71" s="20" t="s">
        <v>158</v>
      </c>
      <c r="V71" s="21">
        <v>48</v>
      </c>
      <c r="W71" s="21">
        <v>1</v>
      </c>
      <c r="X71" s="22"/>
    </row>
    <row r="72" spans="1:24" s="1" customFormat="1" ht="17.100000000000001" customHeight="1" x14ac:dyDescent="0.3">
      <c r="A72" s="11" t="s">
        <v>23</v>
      </c>
      <c r="B72" s="11" t="s">
        <v>159</v>
      </c>
      <c r="C72" s="12" t="s">
        <v>160</v>
      </c>
      <c r="D72" s="51"/>
      <c r="E72" s="37" t="str">
        <f t="shared" ref="E72:E77" si="4">HYPERLINK("https://www.google.ru/search?q=L41743400&amp;newwindow=1&amp;tbm=isch","Еще фото")</f>
        <v>Еще фото</v>
      </c>
      <c r="F72" s="13"/>
      <c r="G72" s="11" t="s">
        <v>89</v>
      </c>
      <c r="H72" s="11" t="s">
        <v>27</v>
      </c>
      <c r="I72" s="14" t="s">
        <v>82</v>
      </c>
      <c r="J72" s="14" t="s">
        <v>90</v>
      </c>
      <c r="K72" s="15" t="s">
        <v>30</v>
      </c>
      <c r="L72" s="54" t="s">
        <v>161</v>
      </c>
      <c r="M72" s="14" t="s">
        <v>84</v>
      </c>
      <c r="N72" s="14" t="s">
        <v>47</v>
      </c>
      <c r="O72" s="14"/>
      <c r="P72" s="15" t="s">
        <v>99</v>
      </c>
      <c r="Q72" s="16">
        <v>25699</v>
      </c>
      <c r="R72" s="17">
        <v>40</v>
      </c>
      <c r="S72" s="18">
        <v>17732.309999999998</v>
      </c>
      <c r="T72" s="19" t="s">
        <v>34</v>
      </c>
      <c r="U72" s="20" t="s">
        <v>35</v>
      </c>
      <c r="V72" s="21">
        <v>35</v>
      </c>
      <c r="W72" s="21">
        <v>1</v>
      </c>
      <c r="X72" s="22"/>
    </row>
    <row r="73" spans="1:24" s="1" customFormat="1" ht="17.100000000000001" customHeight="1" x14ac:dyDescent="0.3">
      <c r="A73" s="23" t="s">
        <v>23</v>
      </c>
      <c r="B73" s="23" t="s">
        <v>159</v>
      </c>
      <c r="C73" s="12" t="s">
        <v>160</v>
      </c>
      <c r="D73" s="52"/>
      <c r="E73" s="37" t="str">
        <f t="shared" si="4"/>
        <v>Еще фото</v>
      </c>
      <c r="F73" s="13"/>
      <c r="G73" s="23" t="s">
        <v>89</v>
      </c>
      <c r="H73" s="23" t="s">
        <v>27</v>
      </c>
      <c r="I73" s="23" t="s">
        <v>82</v>
      </c>
      <c r="J73" s="14" t="s">
        <v>90</v>
      </c>
      <c r="K73" s="15" t="s">
        <v>30</v>
      </c>
      <c r="L73" s="55"/>
      <c r="M73" s="14" t="s">
        <v>84</v>
      </c>
      <c r="N73" s="14" t="s">
        <v>47</v>
      </c>
      <c r="O73" s="14"/>
      <c r="P73" s="15" t="s">
        <v>99</v>
      </c>
      <c r="Q73" s="16">
        <v>25699</v>
      </c>
      <c r="R73" s="17">
        <v>40</v>
      </c>
      <c r="S73" s="18">
        <v>17732.309999999998</v>
      </c>
      <c r="T73" s="19" t="s">
        <v>34</v>
      </c>
      <c r="U73" s="20" t="s">
        <v>36</v>
      </c>
      <c r="V73" s="21">
        <v>36</v>
      </c>
      <c r="W73" s="21">
        <v>2</v>
      </c>
      <c r="X73" s="22"/>
    </row>
    <row r="74" spans="1:24" s="1" customFormat="1" ht="17.100000000000001" customHeight="1" x14ac:dyDescent="0.3">
      <c r="A74" s="23" t="s">
        <v>23</v>
      </c>
      <c r="B74" s="23" t="s">
        <v>159</v>
      </c>
      <c r="C74" s="12" t="s">
        <v>160</v>
      </c>
      <c r="D74" s="52"/>
      <c r="E74" s="37" t="str">
        <f t="shared" si="4"/>
        <v>Еще фото</v>
      </c>
      <c r="F74" s="13"/>
      <c r="G74" s="23" t="s">
        <v>89</v>
      </c>
      <c r="H74" s="23" t="s">
        <v>27</v>
      </c>
      <c r="I74" s="23" t="s">
        <v>82</v>
      </c>
      <c r="J74" s="14" t="s">
        <v>90</v>
      </c>
      <c r="K74" s="15" t="s">
        <v>30</v>
      </c>
      <c r="L74" s="55"/>
      <c r="M74" s="14" t="s">
        <v>84</v>
      </c>
      <c r="N74" s="14" t="s">
        <v>47</v>
      </c>
      <c r="O74" s="14"/>
      <c r="P74" s="15" t="s">
        <v>99</v>
      </c>
      <c r="Q74" s="16">
        <v>25699</v>
      </c>
      <c r="R74" s="17">
        <v>40</v>
      </c>
      <c r="S74" s="18">
        <v>17732.309999999998</v>
      </c>
      <c r="T74" s="19" t="s">
        <v>34</v>
      </c>
      <c r="U74" s="20" t="s">
        <v>57</v>
      </c>
      <c r="V74" s="26">
        <v>36.5</v>
      </c>
      <c r="W74" s="21">
        <v>2</v>
      </c>
      <c r="X74" s="22"/>
    </row>
    <row r="75" spans="1:24" s="1" customFormat="1" ht="17.100000000000001" customHeight="1" x14ac:dyDescent="0.3">
      <c r="A75" s="23" t="s">
        <v>23</v>
      </c>
      <c r="B75" s="23" t="s">
        <v>159</v>
      </c>
      <c r="C75" s="12" t="s">
        <v>160</v>
      </c>
      <c r="D75" s="52"/>
      <c r="E75" s="37" t="str">
        <f t="shared" si="4"/>
        <v>Еще фото</v>
      </c>
      <c r="F75" s="13"/>
      <c r="G75" s="23" t="s">
        <v>89</v>
      </c>
      <c r="H75" s="23" t="s">
        <v>27</v>
      </c>
      <c r="I75" s="23" t="s">
        <v>82</v>
      </c>
      <c r="J75" s="14" t="s">
        <v>90</v>
      </c>
      <c r="K75" s="15" t="s">
        <v>30</v>
      </c>
      <c r="L75" s="55"/>
      <c r="M75" s="14" t="s">
        <v>84</v>
      </c>
      <c r="N75" s="14" t="s">
        <v>47</v>
      </c>
      <c r="O75" s="14"/>
      <c r="P75" s="15" t="s">
        <v>99</v>
      </c>
      <c r="Q75" s="16">
        <v>25699</v>
      </c>
      <c r="R75" s="17">
        <v>40</v>
      </c>
      <c r="S75" s="18">
        <v>17732.309999999998</v>
      </c>
      <c r="T75" s="19" t="s">
        <v>34</v>
      </c>
      <c r="U75" s="20" t="s">
        <v>58</v>
      </c>
      <c r="V75" s="21">
        <v>37</v>
      </c>
      <c r="W75" s="21">
        <v>3</v>
      </c>
      <c r="X75" s="22"/>
    </row>
    <row r="76" spans="1:24" s="1" customFormat="1" ht="17.100000000000001" customHeight="1" x14ac:dyDescent="0.3">
      <c r="A76" s="23" t="s">
        <v>23</v>
      </c>
      <c r="B76" s="23" t="s">
        <v>159</v>
      </c>
      <c r="C76" s="12" t="s">
        <v>160</v>
      </c>
      <c r="D76" s="52"/>
      <c r="E76" s="37" t="str">
        <f t="shared" si="4"/>
        <v>Еще фото</v>
      </c>
      <c r="F76" s="13"/>
      <c r="G76" s="23" t="s">
        <v>89</v>
      </c>
      <c r="H76" s="23" t="s">
        <v>27</v>
      </c>
      <c r="I76" s="23" t="s">
        <v>82</v>
      </c>
      <c r="J76" s="14" t="s">
        <v>90</v>
      </c>
      <c r="K76" s="15" t="s">
        <v>30</v>
      </c>
      <c r="L76" s="55"/>
      <c r="M76" s="14" t="s">
        <v>84</v>
      </c>
      <c r="N76" s="14" t="s">
        <v>47</v>
      </c>
      <c r="O76" s="14"/>
      <c r="P76" s="15" t="s">
        <v>99</v>
      </c>
      <c r="Q76" s="16">
        <v>25699</v>
      </c>
      <c r="R76" s="17">
        <v>40</v>
      </c>
      <c r="S76" s="18">
        <v>17732.309999999998</v>
      </c>
      <c r="T76" s="19" t="s">
        <v>34</v>
      </c>
      <c r="U76" s="20" t="s">
        <v>59</v>
      </c>
      <c r="V76" s="21">
        <v>38</v>
      </c>
      <c r="W76" s="21">
        <v>3</v>
      </c>
      <c r="X76" s="22"/>
    </row>
    <row r="77" spans="1:24" s="1" customFormat="1" ht="21.95" customHeight="1" x14ac:dyDescent="0.3">
      <c r="A77" s="23" t="s">
        <v>23</v>
      </c>
      <c r="B77" s="23" t="s">
        <v>159</v>
      </c>
      <c r="C77" s="12" t="s">
        <v>160</v>
      </c>
      <c r="D77" s="53"/>
      <c r="E77" s="37" t="str">
        <f t="shared" si="4"/>
        <v>Еще фото</v>
      </c>
      <c r="F77" s="13"/>
      <c r="G77" s="23" t="s">
        <v>89</v>
      </c>
      <c r="H77" s="23" t="s">
        <v>27</v>
      </c>
      <c r="I77" s="23" t="s">
        <v>82</v>
      </c>
      <c r="J77" s="14" t="s">
        <v>90</v>
      </c>
      <c r="K77" s="15" t="s">
        <v>30</v>
      </c>
      <c r="L77" s="56"/>
      <c r="M77" s="14" t="s">
        <v>84</v>
      </c>
      <c r="N77" s="14" t="s">
        <v>47</v>
      </c>
      <c r="O77" s="14"/>
      <c r="P77" s="15" t="s">
        <v>99</v>
      </c>
      <c r="Q77" s="16">
        <v>25699</v>
      </c>
      <c r="R77" s="17">
        <v>40</v>
      </c>
      <c r="S77" s="18">
        <v>17732.309999999998</v>
      </c>
      <c r="T77" s="19" t="s">
        <v>34</v>
      </c>
      <c r="U77" s="20" t="s">
        <v>60</v>
      </c>
      <c r="V77" s="26">
        <v>38.5</v>
      </c>
      <c r="W77" s="21">
        <v>2</v>
      </c>
      <c r="X77" s="22"/>
    </row>
    <row r="78" spans="1:24" s="1" customFormat="1" ht="11.1" customHeight="1" x14ac:dyDescent="0.3">
      <c r="A78" s="11" t="s">
        <v>23</v>
      </c>
      <c r="B78" s="11" t="s">
        <v>162</v>
      </c>
      <c r="C78" s="12" t="s">
        <v>163</v>
      </c>
      <c r="D78" s="51"/>
      <c r="E78" s="37" t="str">
        <f t="shared" ref="E78:E88" si="5">HYPERLINK("https://www.google.ru/search?q=L47270100&amp;newwindow=1&amp;tbm=isch","Еще фото")</f>
        <v>Еще фото</v>
      </c>
      <c r="F78" s="13" t="s">
        <v>39</v>
      </c>
      <c r="G78" s="11" t="s">
        <v>26</v>
      </c>
      <c r="H78" s="11" t="s">
        <v>27</v>
      </c>
      <c r="I78" s="14" t="s">
        <v>82</v>
      </c>
      <c r="J78" s="14" t="s">
        <v>90</v>
      </c>
      <c r="K78" s="15" t="s">
        <v>40</v>
      </c>
      <c r="L78" s="54" t="s">
        <v>164</v>
      </c>
      <c r="M78" s="14" t="s">
        <v>84</v>
      </c>
      <c r="N78" s="14" t="s">
        <v>47</v>
      </c>
      <c r="O78" s="14"/>
      <c r="P78" s="15" t="s">
        <v>165</v>
      </c>
      <c r="Q78" s="16">
        <v>31499</v>
      </c>
      <c r="R78" s="17">
        <v>40</v>
      </c>
      <c r="S78" s="18">
        <v>21734.31</v>
      </c>
      <c r="T78" s="19" t="s">
        <v>34</v>
      </c>
      <c r="U78" s="20" t="s">
        <v>71</v>
      </c>
      <c r="V78" s="21">
        <v>39</v>
      </c>
      <c r="W78" s="21">
        <v>2</v>
      </c>
      <c r="X78" s="22"/>
    </row>
    <row r="79" spans="1:24" s="1" customFormat="1" ht="11.1" customHeight="1" x14ac:dyDescent="0.3">
      <c r="A79" s="23" t="s">
        <v>23</v>
      </c>
      <c r="B79" s="23" t="s">
        <v>162</v>
      </c>
      <c r="C79" s="12" t="s">
        <v>163</v>
      </c>
      <c r="D79" s="52"/>
      <c r="E79" s="37" t="str">
        <f t="shared" si="5"/>
        <v>Еще фото</v>
      </c>
      <c r="F79" s="13" t="s">
        <v>39</v>
      </c>
      <c r="G79" s="23" t="s">
        <v>26</v>
      </c>
      <c r="H79" s="23" t="s">
        <v>27</v>
      </c>
      <c r="I79" s="23" t="s">
        <v>82</v>
      </c>
      <c r="J79" s="14" t="s">
        <v>90</v>
      </c>
      <c r="K79" s="15" t="s">
        <v>40</v>
      </c>
      <c r="L79" s="55"/>
      <c r="M79" s="14" t="s">
        <v>84</v>
      </c>
      <c r="N79" s="14" t="s">
        <v>47</v>
      </c>
      <c r="O79" s="14"/>
      <c r="P79" s="15" t="s">
        <v>165</v>
      </c>
      <c r="Q79" s="16">
        <v>31499</v>
      </c>
      <c r="R79" s="17">
        <v>40</v>
      </c>
      <c r="S79" s="18">
        <v>21734.31</v>
      </c>
      <c r="T79" s="19" t="s">
        <v>34</v>
      </c>
      <c r="U79" s="20" t="s">
        <v>61</v>
      </c>
      <c r="V79" s="21">
        <v>40</v>
      </c>
      <c r="W79" s="21">
        <v>2</v>
      </c>
      <c r="X79" s="22"/>
    </row>
    <row r="80" spans="1:24" s="1" customFormat="1" ht="11.1" customHeight="1" x14ac:dyDescent="0.3">
      <c r="A80" s="23" t="s">
        <v>23</v>
      </c>
      <c r="B80" s="23" t="s">
        <v>162</v>
      </c>
      <c r="C80" s="12" t="s">
        <v>163</v>
      </c>
      <c r="D80" s="52"/>
      <c r="E80" s="37" t="str">
        <f t="shared" si="5"/>
        <v>Еще фото</v>
      </c>
      <c r="F80" s="13" t="s">
        <v>39</v>
      </c>
      <c r="G80" s="23" t="s">
        <v>26</v>
      </c>
      <c r="H80" s="23" t="s">
        <v>27</v>
      </c>
      <c r="I80" s="23" t="s">
        <v>82</v>
      </c>
      <c r="J80" s="14" t="s">
        <v>90</v>
      </c>
      <c r="K80" s="15" t="s">
        <v>40</v>
      </c>
      <c r="L80" s="55"/>
      <c r="M80" s="14" t="s">
        <v>84</v>
      </c>
      <c r="N80" s="14" t="s">
        <v>47</v>
      </c>
      <c r="O80" s="14"/>
      <c r="P80" s="15" t="s">
        <v>165</v>
      </c>
      <c r="Q80" s="16">
        <v>31499</v>
      </c>
      <c r="R80" s="17">
        <v>40</v>
      </c>
      <c r="S80" s="18">
        <v>21734.31</v>
      </c>
      <c r="T80" s="19" t="s">
        <v>34</v>
      </c>
      <c r="U80" s="20" t="s">
        <v>62</v>
      </c>
      <c r="V80" s="26">
        <v>40.5</v>
      </c>
      <c r="W80" s="21">
        <v>2</v>
      </c>
      <c r="X80" s="22"/>
    </row>
    <row r="81" spans="1:24" s="1" customFormat="1" ht="11.1" customHeight="1" x14ac:dyDescent="0.3">
      <c r="A81" s="23" t="s">
        <v>23</v>
      </c>
      <c r="B81" s="23" t="s">
        <v>162</v>
      </c>
      <c r="C81" s="12" t="s">
        <v>163</v>
      </c>
      <c r="D81" s="52"/>
      <c r="E81" s="37" t="str">
        <f t="shared" si="5"/>
        <v>Еще фото</v>
      </c>
      <c r="F81" s="13" t="s">
        <v>39</v>
      </c>
      <c r="G81" s="23" t="s">
        <v>26</v>
      </c>
      <c r="H81" s="23" t="s">
        <v>27</v>
      </c>
      <c r="I81" s="23" t="s">
        <v>82</v>
      </c>
      <c r="J81" s="14" t="s">
        <v>90</v>
      </c>
      <c r="K81" s="15" t="s">
        <v>40</v>
      </c>
      <c r="L81" s="55"/>
      <c r="M81" s="14" t="s">
        <v>84</v>
      </c>
      <c r="N81" s="14" t="s">
        <v>47</v>
      </c>
      <c r="O81" s="14"/>
      <c r="P81" s="15" t="s">
        <v>165</v>
      </c>
      <c r="Q81" s="16">
        <v>31499</v>
      </c>
      <c r="R81" s="17">
        <v>40</v>
      </c>
      <c r="S81" s="18">
        <v>21734.31</v>
      </c>
      <c r="T81" s="19" t="s">
        <v>34</v>
      </c>
      <c r="U81" s="20" t="s">
        <v>72</v>
      </c>
      <c r="V81" s="21">
        <v>41</v>
      </c>
      <c r="W81" s="21">
        <v>3</v>
      </c>
      <c r="X81" s="22"/>
    </row>
    <row r="82" spans="1:24" s="1" customFormat="1" ht="11.1" customHeight="1" x14ac:dyDescent="0.3">
      <c r="A82" s="23" t="s">
        <v>23</v>
      </c>
      <c r="B82" s="23" t="s">
        <v>162</v>
      </c>
      <c r="C82" s="12" t="s">
        <v>163</v>
      </c>
      <c r="D82" s="52"/>
      <c r="E82" s="37" t="str">
        <f t="shared" si="5"/>
        <v>Еще фото</v>
      </c>
      <c r="F82" s="13" t="s">
        <v>39</v>
      </c>
      <c r="G82" s="23" t="s">
        <v>26</v>
      </c>
      <c r="H82" s="23" t="s">
        <v>27</v>
      </c>
      <c r="I82" s="23" t="s">
        <v>82</v>
      </c>
      <c r="J82" s="14" t="s">
        <v>90</v>
      </c>
      <c r="K82" s="15" t="s">
        <v>40</v>
      </c>
      <c r="L82" s="55"/>
      <c r="M82" s="14" t="s">
        <v>84</v>
      </c>
      <c r="N82" s="14" t="s">
        <v>47</v>
      </c>
      <c r="O82" s="14"/>
      <c r="P82" s="15" t="s">
        <v>165</v>
      </c>
      <c r="Q82" s="16">
        <v>31499</v>
      </c>
      <c r="R82" s="17">
        <v>40</v>
      </c>
      <c r="S82" s="18">
        <v>21734.31</v>
      </c>
      <c r="T82" s="19" t="s">
        <v>34</v>
      </c>
      <c r="U82" s="20" t="s">
        <v>73</v>
      </c>
      <c r="V82" s="21">
        <v>42</v>
      </c>
      <c r="W82" s="21">
        <v>5</v>
      </c>
      <c r="X82" s="22"/>
    </row>
    <row r="83" spans="1:24" s="1" customFormat="1" ht="11.1" customHeight="1" x14ac:dyDescent="0.3">
      <c r="A83" s="23" t="s">
        <v>23</v>
      </c>
      <c r="B83" s="23" t="s">
        <v>162</v>
      </c>
      <c r="C83" s="12" t="s">
        <v>163</v>
      </c>
      <c r="D83" s="52"/>
      <c r="E83" s="37" t="str">
        <f t="shared" si="5"/>
        <v>Еще фото</v>
      </c>
      <c r="F83" s="13" t="s">
        <v>39</v>
      </c>
      <c r="G83" s="23" t="s">
        <v>26</v>
      </c>
      <c r="H83" s="23" t="s">
        <v>27</v>
      </c>
      <c r="I83" s="23" t="s">
        <v>82</v>
      </c>
      <c r="J83" s="14" t="s">
        <v>90</v>
      </c>
      <c r="K83" s="15" t="s">
        <v>40</v>
      </c>
      <c r="L83" s="55"/>
      <c r="M83" s="14" t="s">
        <v>84</v>
      </c>
      <c r="N83" s="14" t="s">
        <v>47</v>
      </c>
      <c r="O83" s="14"/>
      <c r="P83" s="15" t="s">
        <v>165</v>
      </c>
      <c r="Q83" s="16">
        <v>31499</v>
      </c>
      <c r="R83" s="17">
        <v>40</v>
      </c>
      <c r="S83" s="18">
        <v>21734.31</v>
      </c>
      <c r="T83" s="19" t="s">
        <v>34</v>
      </c>
      <c r="U83" s="20" t="s">
        <v>74</v>
      </c>
      <c r="V83" s="26">
        <v>42.5</v>
      </c>
      <c r="W83" s="21">
        <v>3</v>
      </c>
      <c r="X83" s="22"/>
    </row>
    <row r="84" spans="1:24" s="1" customFormat="1" ht="11.1" customHeight="1" x14ac:dyDescent="0.3">
      <c r="A84" s="23" t="s">
        <v>23</v>
      </c>
      <c r="B84" s="23" t="s">
        <v>162</v>
      </c>
      <c r="C84" s="12" t="s">
        <v>163</v>
      </c>
      <c r="D84" s="52"/>
      <c r="E84" s="37" t="str">
        <f t="shared" si="5"/>
        <v>Еще фото</v>
      </c>
      <c r="F84" s="13" t="s">
        <v>39</v>
      </c>
      <c r="G84" s="23" t="s">
        <v>26</v>
      </c>
      <c r="H84" s="23" t="s">
        <v>27</v>
      </c>
      <c r="I84" s="23" t="s">
        <v>82</v>
      </c>
      <c r="J84" s="14" t="s">
        <v>90</v>
      </c>
      <c r="K84" s="15" t="s">
        <v>40</v>
      </c>
      <c r="L84" s="55"/>
      <c r="M84" s="14" t="s">
        <v>84</v>
      </c>
      <c r="N84" s="14" t="s">
        <v>47</v>
      </c>
      <c r="O84" s="14"/>
      <c r="P84" s="15" t="s">
        <v>165</v>
      </c>
      <c r="Q84" s="16">
        <v>31499</v>
      </c>
      <c r="R84" s="17">
        <v>40</v>
      </c>
      <c r="S84" s="18">
        <v>21734.31</v>
      </c>
      <c r="T84" s="19" t="s">
        <v>34</v>
      </c>
      <c r="U84" s="20" t="s">
        <v>78</v>
      </c>
      <c r="V84" s="21">
        <v>43</v>
      </c>
      <c r="W84" s="21">
        <v>3</v>
      </c>
      <c r="X84" s="22"/>
    </row>
    <row r="85" spans="1:24" s="1" customFormat="1" ht="11.1" customHeight="1" x14ac:dyDescent="0.3">
      <c r="A85" s="23" t="s">
        <v>23</v>
      </c>
      <c r="B85" s="23" t="s">
        <v>162</v>
      </c>
      <c r="C85" s="12" t="s">
        <v>163</v>
      </c>
      <c r="D85" s="52"/>
      <c r="E85" s="37" t="str">
        <f t="shared" si="5"/>
        <v>Еще фото</v>
      </c>
      <c r="F85" s="13" t="s">
        <v>39</v>
      </c>
      <c r="G85" s="23" t="s">
        <v>26</v>
      </c>
      <c r="H85" s="23" t="s">
        <v>27</v>
      </c>
      <c r="I85" s="23" t="s">
        <v>82</v>
      </c>
      <c r="J85" s="14" t="s">
        <v>90</v>
      </c>
      <c r="K85" s="15" t="s">
        <v>40</v>
      </c>
      <c r="L85" s="55"/>
      <c r="M85" s="14" t="s">
        <v>84</v>
      </c>
      <c r="N85" s="14" t="s">
        <v>47</v>
      </c>
      <c r="O85" s="14"/>
      <c r="P85" s="15" t="s">
        <v>165</v>
      </c>
      <c r="Q85" s="16">
        <v>31499</v>
      </c>
      <c r="R85" s="17">
        <v>40</v>
      </c>
      <c r="S85" s="18">
        <v>21734.31</v>
      </c>
      <c r="T85" s="19" t="s">
        <v>34</v>
      </c>
      <c r="U85" s="20" t="s">
        <v>157</v>
      </c>
      <c r="V85" s="21">
        <v>44</v>
      </c>
      <c r="W85" s="21">
        <v>1</v>
      </c>
      <c r="X85" s="22"/>
    </row>
    <row r="86" spans="1:24" s="1" customFormat="1" ht="11.1" customHeight="1" x14ac:dyDescent="0.3">
      <c r="A86" s="23" t="s">
        <v>23</v>
      </c>
      <c r="B86" s="23" t="s">
        <v>162</v>
      </c>
      <c r="C86" s="12" t="s">
        <v>163</v>
      </c>
      <c r="D86" s="52"/>
      <c r="E86" s="37" t="str">
        <f t="shared" si="5"/>
        <v>Еще фото</v>
      </c>
      <c r="F86" s="13" t="s">
        <v>39</v>
      </c>
      <c r="G86" s="23" t="s">
        <v>26</v>
      </c>
      <c r="H86" s="23" t="s">
        <v>27</v>
      </c>
      <c r="I86" s="23" t="s">
        <v>82</v>
      </c>
      <c r="J86" s="14" t="s">
        <v>90</v>
      </c>
      <c r="K86" s="15" t="s">
        <v>40</v>
      </c>
      <c r="L86" s="55"/>
      <c r="M86" s="14" t="s">
        <v>84</v>
      </c>
      <c r="N86" s="14" t="s">
        <v>47</v>
      </c>
      <c r="O86" s="14"/>
      <c r="P86" s="15" t="s">
        <v>165</v>
      </c>
      <c r="Q86" s="16">
        <v>31499</v>
      </c>
      <c r="R86" s="17">
        <v>40</v>
      </c>
      <c r="S86" s="18">
        <v>21734.31</v>
      </c>
      <c r="T86" s="19" t="s">
        <v>34</v>
      </c>
      <c r="U86" s="20" t="s">
        <v>79</v>
      </c>
      <c r="V86" s="26">
        <v>44.5</v>
      </c>
      <c r="W86" s="21">
        <v>2</v>
      </c>
      <c r="X86" s="22"/>
    </row>
    <row r="87" spans="1:24" s="1" customFormat="1" ht="11.1" customHeight="1" x14ac:dyDescent="0.3">
      <c r="A87" s="14" t="s">
        <v>23</v>
      </c>
      <c r="B87" s="14" t="s">
        <v>162</v>
      </c>
      <c r="C87" s="12" t="s">
        <v>163</v>
      </c>
      <c r="D87" s="52"/>
      <c r="E87" s="37" t="str">
        <f t="shared" si="5"/>
        <v>Еще фото</v>
      </c>
      <c r="F87" s="27" t="s">
        <v>39</v>
      </c>
      <c r="G87" s="14" t="s">
        <v>26</v>
      </c>
      <c r="H87" s="14" t="s">
        <v>27</v>
      </c>
      <c r="I87" s="14" t="s">
        <v>82</v>
      </c>
      <c r="J87" s="14" t="s">
        <v>90</v>
      </c>
      <c r="K87" s="14" t="s">
        <v>40</v>
      </c>
      <c r="L87" s="55"/>
      <c r="M87" s="14" t="s">
        <v>84</v>
      </c>
      <c r="N87" s="14" t="s">
        <v>47</v>
      </c>
      <c r="O87" s="14"/>
      <c r="P87" s="14" t="s">
        <v>165</v>
      </c>
      <c r="Q87" s="28">
        <v>31499</v>
      </c>
      <c r="R87" s="29">
        <v>40</v>
      </c>
      <c r="S87" s="30">
        <v>21734.31</v>
      </c>
      <c r="T87" s="19" t="s">
        <v>34</v>
      </c>
      <c r="U87" s="20" t="s">
        <v>43</v>
      </c>
      <c r="V87" s="21">
        <v>45</v>
      </c>
      <c r="W87" s="21">
        <v>2</v>
      </c>
      <c r="X87" s="22"/>
    </row>
    <row r="88" spans="1:24" s="1" customFormat="1" ht="11.1" customHeight="1" x14ac:dyDescent="0.3">
      <c r="A88" s="14" t="s">
        <v>23</v>
      </c>
      <c r="B88" s="14" t="s">
        <v>162</v>
      </c>
      <c r="C88" s="12" t="s">
        <v>163</v>
      </c>
      <c r="D88" s="53"/>
      <c r="E88" s="37" t="str">
        <f t="shared" si="5"/>
        <v>Еще фото</v>
      </c>
      <c r="F88" s="27" t="s">
        <v>39</v>
      </c>
      <c r="G88" s="14" t="s">
        <v>26</v>
      </c>
      <c r="H88" s="14" t="s">
        <v>27</v>
      </c>
      <c r="I88" s="14" t="s">
        <v>82</v>
      </c>
      <c r="J88" s="14" t="s">
        <v>90</v>
      </c>
      <c r="K88" s="14" t="s">
        <v>40</v>
      </c>
      <c r="L88" s="56"/>
      <c r="M88" s="14" t="s">
        <v>84</v>
      </c>
      <c r="N88" s="14" t="s">
        <v>47</v>
      </c>
      <c r="O88" s="14"/>
      <c r="P88" s="14" t="s">
        <v>165</v>
      </c>
      <c r="Q88" s="28">
        <v>31499</v>
      </c>
      <c r="R88" s="29">
        <v>40</v>
      </c>
      <c r="S88" s="30">
        <v>21734.31</v>
      </c>
      <c r="T88" s="19" t="s">
        <v>34</v>
      </c>
      <c r="U88" s="20" t="s">
        <v>158</v>
      </c>
      <c r="V88" s="21">
        <v>48</v>
      </c>
      <c r="W88" s="21">
        <v>2</v>
      </c>
      <c r="X88" s="22"/>
    </row>
    <row r="89" spans="1:24" s="1" customFormat="1" ht="51.95" customHeight="1" x14ac:dyDescent="0.3">
      <c r="A89" s="11" t="s">
        <v>23</v>
      </c>
      <c r="B89" s="11" t="s">
        <v>166</v>
      </c>
      <c r="C89" s="12" t="s">
        <v>167</v>
      </c>
      <c r="D89" s="57"/>
      <c r="E89" s="37" t="str">
        <f>HYPERLINK("https://www.google.ru/search?q=L47271800&amp;newwindow=1&amp;tbm=isch","Еще фото")</f>
        <v>Еще фото</v>
      </c>
      <c r="F89" s="13" t="s">
        <v>39</v>
      </c>
      <c r="G89" s="11" t="s">
        <v>89</v>
      </c>
      <c r="H89" s="11" t="s">
        <v>27</v>
      </c>
      <c r="I89" s="14" t="s">
        <v>82</v>
      </c>
      <c r="J89" s="14" t="s">
        <v>139</v>
      </c>
      <c r="K89" s="15" t="s">
        <v>40</v>
      </c>
      <c r="L89" s="54" t="s">
        <v>168</v>
      </c>
      <c r="M89" s="14" t="s">
        <v>84</v>
      </c>
      <c r="N89" s="14" t="s">
        <v>47</v>
      </c>
      <c r="O89" s="14"/>
      <c r="P89" s="15" t="s">
        <v>99</v>
      </c>
      <c r="Q89" s="16">
        <v>22799</v>
      </c>
      <c r="R89" s="17">
        <v>40</v>
      </c>
      <c r="S89" s="18">
        <v>15731.309999999998</v>
      </c>
      <c r="T89" s="19" t="s">
        <v>34</v>
      </c>
      <c r="U89" s="20" t="s">
        <v>73</v>
      </c>
      <c r="V89" s="21">
        <v>42</v>
      </c>
      <c r="W89" s="21">
        <v>1</v>
      </c>
      <c r="X89" s="22"/>
    </row>
    <row r="90" spans="1:24" s="1" customFormat="1" ht="60.95" customHeight="1" x14ac:dyDescent="0.3">
      <c r="A90" s="23" t="s">
        <v>23</v>
      </c>
      <c r="B90" s="23" t="s">
        <v>166</v>
      </c>
      <c r="C90" s="12" t="s">
        <v>167</v>
      </c>
      <c r="D90" s="58"/>
      <c r="E90" s="37" t="str">
        <f>HYPERLINK("https://www.google.ru/search?q=L47271800&amp;newwindow=1&amp;tbm=isch","Еще фото")</f>
        <v>Еще фото</v>
      </c>
      <c r="F90" s="13" t="s">
        <v>39</v>
      </c>
      <c r="G90" s="23" t="s">
        <v>89</v>
      </c>
      <c r="H90" s="23" t="s">
        <v>27</v>
      </c>
      <c r="I90" s="23" t="s">
        <v>82</v>
      </c>
      <c r="J90" s="14" t="s">
        <v>139</v>
      </c>
      <c r="K90" s="15" t="s">
        <v>40</v>
      </c>
      <c r="L90" s="56"/>
      <c r="M90" s="14" t="s">
        <v>84</v>
      </c>
      <c r="N90" s="14" t="s">
        <v>47</v>
      </c>
      <c r="O90" s="14"/>
      <c r="P90" s="15" t="s">
        <v>99</v>
      </c>
      <c r="Q90" s="16">
        <v>22799</v>
      </c>
      <c r="R90" s="17">
        <v>40</v>
      </c>
      <c r="S90" s="18">
        <v>15731.309999999998</v>
      </c>
      <c r="T90" s="19" t="s">
        <v>34</v>
      </c>
      <c r="U90" s="20" t="s">
        <v>74</v>
      </c>
      <c r="V90" s="26">
        <v>42.5</v>
      </c>
      <c r="W90" s="21">
        <v>1</v>
      </c>
      <c r="X90" s="22"/>
    </row>
    <row r="91" spans="1:24" s="1" customFormat="1" ht="26.1" customHeight="1" x14ac:dyDescent="0.3">
      <c r="A91" s="11" t="s">
        <v>23</v>
      </c>
      <c r="B91" s="11" t="s">
        <v>169</v>
      </c>
      <c r="C91" s="12" t="s">
        <v>170</v>
      </c>
      <c r="D91" s="51"/>
      <c r="E91" s="37" t="str">
        <f>HYPERLINK("https://www.google.ru/search?q=L47854000&amp;newwindow=1&amp;tbm=isch","Еще фото")</f>
        <v>Еще фото</v>
      </c>
      <c r="F91" s="13" t="s">
        <v>39</v>
      </c>
      <c r="G91" s="11" t="s">
        <v>89</v>
      </c>
      <c r="H91" s="11" t="s">
        <v>27</v>
      </c>
      <c r="I91" s="14" t="s">
        <v>82</v>
      </c>
      <c r="J91" s="14" t="s">
        <v>29</v>
      </c>
      <c r="K91" s="15" t="s">
        <v>40</v>
      </c>
      <c r="L91" s="54" t="s">
        <v>171</v>
      </c>
      <c r="M91" s="14"/>
      <c r="N91" s="14" t="s">
        <v>172</v>
      </c>
      <c r="O91" s="14"/>
      <c r="P91" s="15" t="s">
        <v>103</v>
      </c>
      <c r="Q91" s="16">
        <v>22699</v>
      </c>
      <c r="R91" s="17">
        <v>40</v>
      </c>
      <c r="S91" s="18">
        <v>15662.309999999998</v>
      </c>
      <c r="T91" s="19" t="s">
        <v>34</v>
      </c>
      <c r="U91" s="20" t="s">
        <v>74</v>
      </c>
      <c r="V91" s="26">
        <v>42.5</v>
      </c>
      <c r="W91" s="21">
        <v>2</v>
      </c>
      <c r="X91" s="22"/>
    </row>
    <row r="92" spans="1:24" s="1" customFormat="1" ht="26.1" customHeight="1" x14ac:dyDescent="0.3">
      <c r="A92" s="23" t="s">
        <v>23</v>
      </c>
      <c r="B92" s="23" t="s">
        <v>169</v>
      </c>
      <c r="C92" s="12" t="s">
        <v>170</v>
      </c>
      <c r="D92" s="52"/>
      <c r="E92" s="37" t="str">
        <f>HYPERLINK("https://www.google.ru/search?q=L47854000&amp;newwindow=1&amp;tbm=isch","Еще фото")</f>
        <v>Еще фото</v>
      </c>
      <c r="F92" s="13" t="s">
        <v>39</v>
      </c>
      <c r="G92" s="23" t="s">
        <v>89</v>
      </c>
      <c r="H92" s="23" t="s">
        <v>27</v>
      </c>
      <c r="I92" s="23" t="s">
        <v>82</v>
      </c>
      <c r="J92" s="14" t="s">
        <v>29</v>
      </c>
      <c r="K92" s="15" t="s">
        <v>40</v>
      </c>
      <c r="L92" s="55"/>
      <c r="M92" s="14"/>
      <c r="N92" s="14" t="s">
        <v>172</v>
      </c>
      <c r="O92" s="14"/>
      <c r="P92" s="15" t="s">
        <v>103</v>
      </c>
      <c r="Q92" s="16">
        <v>22699</v>
      </c>
      <c r="R92" s="17">
        <v>40</v>
      </c>
      <c r="S92" s="18">
        <v>15662.309999999998</v>
      </c>
      <c r="T92" s="19" t="s">
        <v>34</v>
      </c>
      <c r="U92" s="20" t="s">
        <v>78</v>
      </c>
      <c r="V92" s="21">
        <v>43</v>
      </c>
      <c r="W92" s="21">
        <v>1</v>
      </c>
      <c r="X92" s="22"/>
    </row>
    <row r="93" spans="1:24" s="1" customFormat="1" ht="26.1" customHeight="1" x14ac:dyDescent="0.3">
      <c r="A93" s="23" t="s">
        <v>23</v>
      </c>
      <c r="B93" s="23" t="s">
        <v>169</v>
      </c>
      <c r="C93" s="12" t="s">
        <v>170</v>
      </c>
      <c r="D93" s="52"/>
      <c r="E93" s="37" t="str">
        <f>HYPERLINK("https://www.google.ru/search?q=L47854000&amp;newwindow=1&amp;tbm=isch","Еще фото")</f>
        <v>Еще фото</v>
      </c>
      <c r="F93" s="13" t="s">
        <v>39</v>
      </c>
      <c r="G93" s="23" t="s">
        <v>89</v>
      </c>
      <c r="H93" s="23" t="s">
        <v>27</v>
      </c>
      <c r="I93" s="23" t="s">
        <v>82</v>
      </c>
      <c r="J93" s="14" t="s">
        <v>29</v>
      </c>
      <c r="K93" s="15" t="s">
        <v>40</v>
      </c>
      <c r="L93" s="55"/>
      <c r="M93" s="14"/>
      <c r="N93" s="14" t="s">
        <v>172</v>
      </c>
      <c r="O93" s="14"/>
      <c r="P93" s="15" t="s">
        <v>103</v>
      </c>
      <c r="Q93" s="16">
        <v>22699</v>
      </c>
      <c r="R93" s="17">
        <v>40</v>
      </c>
      <c r="S93" s="18">
        <v>15662.309999999998</v>
      </c>
      <c r="T93" s="19" t="s">
        <v>34</v>
      </c>
      <c r="U93" s="20" t="s">
        <v>79</v>
      </c>
      <c r="V93" s="26">
        <v>44.5</v>
      </c>
      <c r="W93" s="21">
        <v>4</v>
      </c>
      <c r="X93" s="22"/>
    </row>
    <row r="94" spans="1:24" s="1" customFormat="1" ht="26.1" customHeight="1" x14ac:dyDescent="0.3">
      <c r="A94" s="23" t="s">
        <v>23</v>
      </c>
      <c r="B94" s="23" t="s">
        <v>169</v>
      </c>
      <c r="C94" s="12" t="s">
        <v>170</v>
      </c>
      <c r="D94" s="53"/>
      <c r="E94" s="37" t="str">
        <f>HYPERLINK("https://www.google.ru/search?q=L47854000&amp;newwindow=1&amp;tbm=isch","Еще фото")</f>
        <v>Еще фото</v>
      </c>
      <c r="F94" s="13" t="s">
        <v>39</v>
      </c>
      <c r="G94" s="23" t="s">
        <v>89</v>
      </c>
      <c r="H94" s="23" t="s">
        <v>27</v>
      </c>
      <c r="I94" s="23" t="s">
        <v>82</v>
      </c>
      <c r="J94" s="14" t="s">
        <v>29</v>
      </c>
      <c r="K94" s="15" t="s">
        <v>40</v>
      </c>
      <c r="L94" s="56"/>
      <c r="M94" s="14"/>
      <c r="N94" s="14" t="s">
        <v>172</v>
      </c>
      <c r="O94" s="14"/>
      <c r="P94" s="15" t="s">
        <v>103</v>
      </c>
      <c r="Q94" s="16">
        <v>22699</v>
      </c>
      <c r="R94" s="17">
        <v>40</v>
      </c>
      <c r="S94" s="18">
        <v>15662.309999999998</v>
      </c>
      <c r="T94" s="19" t="s">
        <v>34</v>
      </c>
      <c r="U94" s="20" t="s">
        <v>43</v>
      </c>
      <c r="V94" s="21">
        <v>45</v>
      </c>
      <c r="W94" s="21">
        <v>5</v>
      </c>
      <c r="X94" s="22"/>
    </row>
    <row r="95" spans="1:24" s="1" customFormat="1" ht="21" customHeight="1" x14ac:dyDescent="0.3">
      <c r="A95" s="11" t="s">
        <v>23</v>
      </c>
      <c r="B95" s="11" t="s">
        <v>173</v>
      </c>
      <c r="C95" s="31" t="s">
        <v>174</v>
      </c>
      <c r="D95" s="51"/>
      <c r="E95" s="37" t="str">
        <f>HYPERLINK("https://www.google.ru/search?q=L47874400&amp;newwindow=1&amp;tbm=isch","Еще фото")</f>
        <v>Еще фото</v>
      </c>
      <c r="F95" s="13" t="s">
        <v>39</v>
      </c>
      <c r="G95" s="11" t="s">
        <v>89</v>
      </c>
      <c r="H95" s="11" t="s">
        <v>27</v>
      </c>
      <c r="I95" s="14" t="s">
        <v>82</v>
      </c>
      <c r="J95" s="14" t="s">
        <v>90</v>
      </c>
      <c r="K95" s="15" t="s">
        <v>113</v>
      </c>
      <c r="L95" s="54" t="s">
        <v>175</v>
      </c>
      <c r="M95" s="14"/>
      <c r="N95" s="14" t="s">
        <v>47</v>
      </c>
      <c r="O95" s="14"/>
      <c r="P95" s="15" t="s">
        <v>176</v>
      </c>
      <c r="Q95" s="16">
        <v>21099</v>
      </c>
      <c r="R95" s="17">
        <v>40</v>
      </c>
      <c r="S95" s="18">
        <v>14558.309999999998</v>
      </c>
      <c r="T95" s="19" t="s">
        <v>34</v>
      </c>
      <c r="U95" s="20" t="s">
        <v>62</v>
      </c>
      <c r="V95" s="26">
        <v>40.5</v>
      </c>
      <c r="W95" s="21">
        <v>1</v>
      </c>
      <c r="X95" s="22"/>
    </row>
    <row r="96" spans="1:24" s="1" customFormat="1" ht="21" customHeight="1" x14ac:dyDescent="0.3">
      <c r="A96" s="23" t="s">
        <v>23</v>
      </c>
      <c r="B96" s="23" t="s">
        <v>173</v>
      </c>
      <c r="C96" s="32" t="s">
        <v>174</v>
      </c>
      <c r="D96" s="52"/>
      <c r="E96" s="37" t="str">
        <f>HYPERLINK("https://www.google.ru/search?q=L47874400&amp;newwindow=1&amp;tbm=isch","Еще фото")</f>
        <v>Еще фото</v>
      </c>
      <c r="F96" s="13" t="s">
        <v>39</v>
      </c>
      <c r="G96" s="23" t="s">
        <v>89</v>
      </c>
      <c r="H96" s="23" t="s">
        <v>27</v>
      </c>
      <c r="I96" s="23" t="s">
        <v>82</v>
      </c>
      <c r="J96" s="14" t="s">
        <v>90</v>
      </c>
      <c r="K96" s="15" t="s">
        <v>113</v>
      </c>
      <c r="L96" s="55"/>
      <c r="M96" s="14"/>
      <c r="N96" s="14" t="s">
        <v>47</v>
      </c>
      <c r="O96" s="14"/>
      <c r="P96" s="15" t="s">
        <v>176</v>
      </c>
      <c r="Q96" s="16">
        <v>21099</v>
      </c>
      <c r="R96" s="17">
        <v>40</v>
      </c>
      <c r="S96" s="18">
        <v>14558.309999999998</v>
      </c>
      <c r="T96" s="19" t="s">
        <v>34</v>
      </c>
      <c r="U96" s="20" t="s">
        <v>73</v>
      </c>
      <c r="V96" s="21">
        <v>42</v>
      </c>
      <c r="W96" s="21">
        <v>1</v>
      </c>
      <c r="X96" s="22"/>
    </row>
    <row r="97" spans="1:24" s="1" customFormat="1" ht="21" customHeight="1" x14ac:dyDescent="0.3">
      <c r="A97" s="23" t="s">
        <v>23</v>
      </c>
      <c r="B97" s="23" t="s">
        <v>173</v>
      </c>
      <c r="C97" s="32" t="s">
        <v>174</v>
      </c>
      <c r="D97" s="52"/>
      <c r="E97" s="37" t="str">
        <f>HYPERLINK("https://www.google.ru/search?q=L47874400&amp;newwindow=1&amp;tbm=isch","Еще фото")</f>
        <v>Еще фото</v>
      </c>
      <c r="F97" s="13" t="s">
        <v>39</v>
      </c>
      <c r="G97" s="23" t="s">
        <v>89</v>
      </c>
      <c r="H97" s="23" t="s">
        <v>27</v>
      </c>
      <c r="I97" s="23" t="s">
        <v>82</v>
      </c>
      <c r="J97" s="14" t="s">
        <v>90</v>
      </c>
      <c r="K97" s="15" t="s">
        <v>113</v>
      </c>
      <c r="L97" s="55"/>
      <c r="M97" s="14"/>
      <c r="N97" s="14" t="s">
        <v>47</v>
      </c>
      <c r="O97" s="14"/>
      <c r="P97" s="15" t="s">
        <v>176</v>
      </c>
      <c r="Q97" s="16">
        <v>21099</v>
      </c>
      <c r="R97" s="17">
        <v>40</v>
      </c>
      <c r="S97" s="18">
        <v>14558.309999999998</v>
      </c>
      <c r="T97" s="19" t="s">
        <v>34</v>
      </c>
      <c r="U97" s="20" t="s">
        <v>74</v>
      </c>
      <c r="V97" s="26">
        <v>42.5</v>
      </c>
      <c r="W97" s="21">
        <v>3</v>
      </c>
      <c r="X97" s="22"/>
    </row>
    <row r="98" spans="1:24" s="1" customFormat="1" ht="21" customHeight="1" x14ac:dyDescent="0.3">
      <c r="A98" s="23" t="s">
        <v>23</v>
      </c>
      <c r="B98" s="23" t="s">
        <v>173</v>
      </c>
      <c r="C98" s="32" t="s">
        <v>174</v>
      </c>
      <c r="D98" s="52"/>
      <c r="E98" s="37" t="str">
        <f>HYPERLINK("https://www.google.ru/search?q=L47874400&amp;newwindow=1&amp;tbm=isch","Еще фото")</f>
        <v>Еще фото</v>
      </c>
      <c r="F98" s="13" t="s">
        <v>39</v>
      </c>
      <c r="G98" s="23" t="s">
        <v>89</v>
      </c>
      <c r="H98" s="23" t="s">
        <v>27</v>
      </c>
      <c r="I98" s="23" t="s">
        <v>82</v>
      </c>
      <c r="J98" s="14" t="s">
        <v>90</v>
      </c>
      <c r="K98" s="15" t="s">
        <v>113</v>
      </c>
      <c r="L98" s="55"/>
      <c r="M98" s="14"/>
      <c r="N98" s="14" t="s">
        <v>47</v>
      </c>
      <c r="O98" s="14"/>
      <c r="P98" s="15" t="s">
        <v>176</v>
      </c>
      <c r="Q98" s="16">
        <v>21099</v>
      </c>
      <c r="R98" s="17">
        <v>40</v>
      </c>
      <c r="S98" s="18">
        <v>14558.309999999998</v>
      </c>
      <c r="T98" s="19" t="s">
        <v>34</v>
      </c>
      <c r="U98" s="20" t="s">
        <v>78</v>
      </c>
      <c r="V98" s="21">
        <v>43</v>
      </c>
      <c r="W98" s="21">
        <v>5</v>
      </c>
      <c r="X98" s="22"/>
    </row>
    <row r="99" spans="1:24" s="1" customFormat="1" ht="32.1" customHeight="1" x14ac:dyDescent="0.3">
      <c r="A99" s="23" t="s">
        <v>23</v>
      </c>
      <c r="B99" s="23" t="s">
        <v>173</v>
      </c>
      <c r="C99" s="32" t="s">
        <v>174</v>
      </c>
      <c r="D99" s="53"/>
      <c r="E99" s="37" t="str">
        <f>HYPERLINK("https://www.google.ru/search?q=L47874400&amp;newwindow=1&amp;tbm=isch","Еще фото")</f>
        <v>Еще фото</v>
      </c>
      <c r="F99" s="13" t="s">
        <v>39</v>
      </c>
      <c r="G99" s="23" t="s">
        <v>89</v>
      </c>
      <c r="H99" s="23" t="s">
        <v>27</v>
      </c>
      <c r="I99" s="23" t="s">
        <v>82</v>
      </c>
      <c r="J99" s="14" t="s">
        <v>90</v>
      </c>
      <c r="K99" s="15" t="s">
        <v>113</v>
      </c>
      <c r="L99" s="56"/>
      <c r="M99" s="14"/>
      <c r="N99" s="14" t="s">
        <v>47</v>
      </c>
      <c r="O99" s="14"/>
      <c r="P99" s="15" t="s">
        <v>176</v>
      </c>
      <c r="Q99" s="16">
        <v>21099</v>
      </c>
      <c r="R99" s="17">
        <v>40</v>
      </c>
      <c r="S99" s="18">
        <v>14558.309999999998</v>
      </c>
      <c r="T99" s="19" t="s">
        <v>34</v>
      </c>
      <c r="U99" s="20" t="s">
        <v>75</v>
      </c>
      <c r="V99" s="26">
        <v>46.5</v>
      </c>
      <c r="W99" s="21">
        <v>1</v>
      </c>
      <c r="X99" s="22"/>
    </row>
    <row r="100" spans="1:24" s="1" customFormat="1" ht="21" customHeight="1" x14ac:dyDescent="0.3">
      <c r="A100" s="11" t="s">
        <v>23</v>
      </c>
      <c r="B100" s="11" t="s">
        <v>173</v>
      </c>
      <c r="C100" s="31" t="s">
        <v>177</v>
      </c>
      <c r="D100" s="51"/>
      <c r="E100" s="37" t="str">
        <f>HYPERLINK("https://www.google.ru/search?q=L47975600&amp;newwindow=1&amp;tbm=isch","Еще фото")</f>
        <v>Еще фото</v>
      </c>
      <c r="F100" s="13"/>
      <c r="G100" s="11" t="s">
        <v>89</v>
      </c>
      <c r="H100" s="11" t="s">
        <v>27</v>
      </c>
      <c r="I100" s="14" t="s">
        <v>82</v>
      </c>
      <c r="J100" s="14" t="s">
        <v>90</v>
      </c>
      <c r="K100" s="15" t="s">
        <v>113</v>
      </c>
      <c r="L100" s="54" t="s">
        <v>178</v>
      </c>
      <c r="M100" s="14"/>
      <c r="N100" s="14" t="s">
        <v>179</v>
      </c>
      <c r="O100" s="14"/>
      <c r="P100" s="15" t="s">
        <v>48</v>
      </c>
      <c r="Q100" s="16">
        <v>21599</v>
      </c>
      <c r="R100" s="17">
        <v>40</v>
      </c>
      <c r="S100" s="18">
        <v>14903.309999999998</v>
      </c>
      <c r="T100" s="19" t="s">
        <v>34</v>
      </c>
      <c r="U100" s="20" t="s">
        <v>60</v>
      </c>
      <c r="V100" s="26">
        <v>38.5</v>
      </c>
      <c r="W100" s="21">
        <v>1</v>
      </c>
      <c r="X100" s="22"/>
    </row>
    <row r="101" spans="1:24" s="1" customFormat="1" ht="21" customHeight="1" x14ac:dyDescent="0.3">
      <c r="A101" s="23" t="s">
        <v>23</v>
      </c>
      <c r="B101" s="23" t="s">
        <v>173</v>
      </c>
      <c r="C101" s="32" t="s">
        <v>177</v>
      </c>
      <c r="D101" s="52"/>
      <c r="E101" s="37" t="str">
        <f>HYPERLINK("https://www.google.ru/search?q=L47975600&amp;newwindow=1&amp;tbm=isch","Еще фото")</f>
        <v>Еще фото</v>
      </c>
      <c r="F101" s="13"/>
      <c r="G101" s="23" t="s">
        <v>89</v>
      </c>
      <c r="H101" s="23" t="s">
        <v>27</v>
      </c>
      <c r="I101" s="23" t="s">
        <v>82</v>
      </c>
      <c r="J101" s="14" t="s">
        <v>90</v>
      </c>
      <c r="K101" s="15" t="s">
        <v>113</v>
      </c>
      <c r="L101" s="55"/>
      <c r="M101" s="14"/>
      <c r="N101" s="14" t="s">
        <v>179</v>
      </c>
      <c r="O101" s="14"/>
      <c r="P101" s="15" t="s">
        <v>48</v>
      </c>
      <c r="Q101" s="16">
        <v>21599</v>
      </c>
      <c r="R101" s="17">
        <v>40</v>
      </c>
      <c r="S101" s="18">
        <v>14903.309999999998</v>
      </c>
      <c r="T101" s="19" t="s">
        <v>34</v>
      </c>
      <c r="U101" s="20" t="s">
        <v>71</v>
      </c>
      <c r="V101" s="21">
        <v>39</v>
      </c>
      <c r="W101" s="21">
        <v>1</v>
      </c>
      <c r="X101" s="22"/>
    </row>
    <row r="102" spans="1:24" s="1" customFormat="1" ht="21" customHeight="1" x14ac:dyDescent="0.3">
      <c r="A102" s="23" t="s">
        <v>23</v>
      </c>
      <c r="B102" s="23" t="s">
        <v>173</v>
      </c>
      <c r="C102" s="32" t="s">
        <v>177</v>
      </c>
      <c r="D102" s="52"/>
      <c r="E102" s="37" t="str">
        <f>HYPERLINK("https://www.google.ru/search?q=L47975600&amp;newwindow=1&amp;tbm=isch","Еще фото")</f>
        <v>Еще фото</v>
      </c>
      <c r="F102" s="13"/>
      <c r="G102" s="23" t="s">
        <v>89</v>
      </c>
      <c r="H102" s="23" t="s">
        <v>27</v>
      </c>
      <c r="I102" s="23" t="s">
        <v>82</v>
      </c>
      <c r="J102" s="14" t="s">
        <v>90</v>
      </c>
      <c r="K102" s="15" t="s">
        <v>113</v>
      </c>
      <c r="L102" s="55"/>
      <c r="M102" s="14"/>
      <c r="N102" s="14" t="s">
        <v>179</v>
      </c>
      <c r="O102" s="14"/>
      <c r="P102" s="15" t="s">
        <v>48</v>
      </c>
      <c r="Q102" s="16">
        <v>21599</v>
      </c>
      <c r="R102" s="17">
        <v>40</v>
      </c>
      <c r="S102" s="18">
        <v>14903.309999999998</v>
      </c>
      <c r="T102" s="19" t="s">
        <v>34</v>
      </c>
      <c r="U102" s="20" t="s">
        <v>62</v>
      </c>
      <c r="V102" s="26">
        <v>40.5</v>
      </c>
      <c r="W102" s="21">
        <v>1</v>
      </c>
      <c r="X102" s="22"/>
    </row>
    <row r="103" spans="1:24" s="1" customFormat="1" ht="21" customHeight="1" x14ac:dyDescent="0.3">
      <c r="A103" s="23" t="s">
        <v>23</v>
      </c>
      <c r="B103" s="23" t="s">
        <v>173</v>
      </c>
      <c r="C103" s="32" t="s">
        <v>177</v>
      </c>
      <c r="D103" s="52"/>
      <c r="E103" s="37" t="str">
        <f>HYPERLINK("https://www.google.ru/search?q=L47975600&amp;newwindow=1&amp;tbm=isch","Еще фото")</f>
        <v>Еще фото</v>
      </c>
      <c r="F103" s="13"/>
      <c r="G103" s="23" t="s">
        <v>89</v>
      </c>
      <c r="H103" s="23" t="s">
        <v>27</v>
      </c>
      <c r="I103" s="23" t="s">
        <v>82</v>
      </c>
      <c r="J103" s="14" t="s">
        <v>90</v>
      </c>
      <c r="K103" s="15" t="s">
        <v>113</v>
      </c>
      <c r="L103" s="55"/>
      <c r="M103" s="14"/>
      <c r="N103" s="14" t="s">
        <v>179</v>
      </c>
      <c r="O103" s="14"/>
      <c r="P103" s="15" t="s">
        <v>48</v>
      </c>
      <c r="Q103" s="16">
        <v>21599</v>
      </c>
      <c r="R103" s="17">
        <v>40</v>
      </c>
      <c r="S103" s="18">
        <v>14903.309999999998</v>
      </c>
      <c r="T103" s="19" t="s">
        <v>34</v>
      </c>
      <c r="U103" s="20" t="s">
        <v>72</v>
      </c>
      <c r="V103" s="21">
        <v>41</v>
      </c>
      <c r="W103" s="21">
        <v>2</v>
      </c>
      <c r="X103" s="22"/>
    </row>
    <row r="104" spans="1:24" s="1" customFormat="1" ht="32.1" customHeight="1" x14ac:dyDescent="0.3">
      <c r="A104" s="23" t="s">
        <v>23</v>
      </c>
      <c r="B104" s="23" t="s">
        <v>173</v>
      </c>
      <c r="C104" s="32" t="s">
        <v>177</v>
      </c>
      <c r="D104" s="53"/>
      <c r="E104" s="37" t="str">
        <f>HYPERLINK("https://www.google.ru/search?q=L47975600&amp;newwindow=1&amp;tbm=isch","Еще фото")</f>
        <v>Еще фото</v>
      </c>
      <c r="F104" s="13"/>
      <c r="G104" s="23" t="s">
        <v>89</v>
      </c>
      <c r="H104" s="23" t="s">
        <v>27</v>
      </c>
      <c r="I104" s="23" t="s">
        <v>82</v>
      </c>
      <c r="J104" s="14" t="s">
        <v>90</v>
      </c>
      <c r="K104" s="15" t="s">
        <v>113</v>
      </c>
      <c r="L104" s="56"/>
      <c r="M104" s="14"/>
      <c r="N104" s="14" t="s">
        <v>179</v>
      </c>
      <c r="O104" s="14"/>
      <c r="P104" s="15" t="s">
        <v>48</v>
      </c>
      <c r="Q104" s="16">
        <v>21599</v>
      </c>
      <c r="R104" s="17">
        <v>40</v>
      </c>
      <c r="S104" s="18">
        <v>14903.309999999998</v>
      </c>
      <c r="T104" s="19" t="s">
        <v>34</v>
      </c>
      <c r="U104" s="20" t="s">
        <v>78</v>
      </c>
      <c r="V104" s="21">
        <v>43</v>
      </c>
      <c r="W104" s="21">
        <v>2</v>
      </c>
      <c r="X104" s="22"/>
    </row>
    <row r="105" spans="1:24" s="1" customFormat="1" ht="26.1" customHeight="1" x14ac:dyDescent="0.3">
      <c r="A105" s="11" t="s">
        <v>23</v>
      </c>
      <c r="B105" s="11" t="s">
        <v>173</v>
      </c>
      <c r="C105" s="12" t="s">
        <v>180</v>
      </c>
      <c r="D105" s="51"/>
      <c r="E105" s="37" t="str">
        <f>HYPERLINK("https://www.google.ru/search?q=L49105600&amp;newwindow=1&amp;tbm=isch","Еще фото")</f>
        <v>Еще фото</v>
      </c>
      <c r="F105" s="13"/>
      <c r="G105" s="11" t="s">
        <v>89</v>
      </c>
      <c r="H105" s="11" t="s">
        <v>27</v>
      </c>
      <c r="I105" s="14" t="s">
        <v>82</v>
      </c>
      <c r="J105" s="14" t="s">
        <v>90</v>
      </c>
      <c r="K105" s="15" t="s">
        <v>113</v>
      </c>
      <c r="L105" s="54" t="s">
        <v>181</v>
      </c>
      <c r="M105" s="14"/>
      <c r="N105" s="14" t="s">
        <v>32</v>
      </c>
      <c r="O105" s="14"/>
      <c r="P105" s="15" t="s">
        <v>48</v>
      </c>
      <c r="Q105" s="16">
        <v>21599</v>
      </c>
      <c r="R105" s="17">
        <v>40</v>
      </c>
      <c r="S105" s="18">
        <v>14903.309999999998</v>
      </c>
      <c r="T105" s="19" t="s">
        <v>34</v>
      </c>
      <c r="U105" s="20" t="s">
        <v>74</v>
      </c>
      <c r="V105" s="26">
        <v>42.5</v>
      </c>
      <c r="W105" s="21">
        <v>1</v>
      </c>
      <c r="X105" s="22"/>
    </row>
    <row r="106" spans="1:24" s="1" customFormat="1" ht="26.1" customHeight="1" x14ac:dyDescent="0.3">
      <c r="A106" s="23" t="s">
        <v>23</v>
      </c>
      <c r="B106" s="23" t="s">
        <v>173</v>
      </c>
      <c r="C106" s="12" t="s">
        <v>180</v>
      </c>
      <c r="D106" s="52"/>
      <c r="E106" s="37" t="str">
        <f>HYPERLINK("https://www.google.ru/search?q=L49105600&amp;newwindow=1&amp;tbm=isch","Еще фото")</f>
        <v>Еще фото</v>
      </c>
      <c r="F106" s="13"/>
      <c r="G106" s="23" t="s">
        <v>89</v>
      </c>
      <c r="H106" s="23" t="s">
        <v>27</v>
      </c>
      <c r="I106" s="23" t="s">
        <v>82</v>
      </c>
      <c r="J106" s="14" t="s">
        <v>90</v>
      </c>
      <c r="K106" s="15" t="s">
        <v>113</v>
      </c>
      <c r="L106" s="55"/>
      <c r="M106" s="14"/>
      <c r="N106" s="14" t="s">
        <v>32</v>
      </c>
      <c r="O106" s="14"/>
      <c r="P106" s="15" t="s">
        <v>48</v>
      </c>
      <c r="Q106" s="16">
        <v>21599</v>
      </c>
      <c r="R106" s="17">
        <v>40</v>
      </c>
      <c r="S106" s="18">
        <v>14903.309999999998</v>
      </c>
      <c r="T106" s="19" t="s">
        <v>34</v>
      </c>
      <c r="U106" s="20" t="s">
        <v>78</v>
      </c>
      <c r="V106" s="21">
        <v>43</v>
      </c>
      <c r="W106" s="21">
        <v>1</v>
      </c>
      <c r="X106" s="22"/>
    </row>
    <row r="107" spans="1:24" s="1" customFormat="1" ht="26.1" customHeight="1" x14ac:dyDescent="0.3">
      <c r="A107" s="23" t="s">
        <v>23</v>
      </c>
      <c r="B107" s="23" t="s">
        <v>173</v>
      </c>
      <c r="C107" s="12" t="s">
        <v>180</v>
      </c>
      <c r="D107" s="52"/>
      <c r="E107" s="37" t="str">
        <f>HYPERLINK("https://www.google.ru/search?q=L49105600&amp;newwindow=1&amp;tbm=isch","Еще фото")</f>
        <v>Еще фото</v>
      </c>
      <c r="F107" s="13"/>
      <c r="G107" s="23" t="s">
        <v>89</v>
      </c>
      <c r="H107" s="23" t="s">
        <v>27</v>
      </c>
      <c r="I107" s="23" t="s">
        <v>82</v>
      </c>
      <c r="J107" s="14" t="s">
        <v>90</v>
      </c>
      <c r="K107" s="15" t="s">
        <v>113</v>
      </c>
      <c r="L107" s="55"/>
      <c r="M107" s="14"/>
      <c r="N107" s="14" t="s">
        <v>32</v>
      </c>
      <c r="O107" s="14"/>
      <c r="P107" s="15" t="s">
        <v>48</v>
      </c>
      <c r="Q107" s="16">
        <v>21599</v>
      </c>
      <c r="R107" s="17">
        <v>40</v>
      </c>
      <c r="S107" s="18">
        <v>14903.309999999998</v>
      </c>
      <c r="T107" s="19" t="s">
        <v>34</v>
      </c>
      <c r="U107" s="20" t="s">
        <v>157</v>
      </c>
      <c r="V107" s="21">
        <v>44</v>
      </c>
      <c r="W107" s="21">
        <v>1</v>
      </c>
      <c r="X107" s="22"/>
    </row>
    <row r="108" spans="1:24" s="1" customFormat="1" ht="26.1" customHeight="1" x14ac:dyDescent="0.3">
      <c r="A108" s="23" t="s">
        <v>23</v>
      </c>
      <c r="B108" s="23" t="s">
        <v>173</v>
      </c>
      <c r="C108" s="12" t="s">
        <v>180</v>
      </c>
      <c r="D108" s="53"/>
      <c r="E108" s="37" t="str">
        <f>HYPERLINK("https://www.google.ru/search?q=L49105600&amp;newwindow=1&amp;tbm=isch","Еще фото")</f>
        <v>Еще фото</v>
      </c>
      <c r="F108" s="13"/>
      <c r="G108" s="23" t="s">
        <v>89</v>
      </c>
      <c r="H108" s="23" t="s">
        <v>27</v>
      </c>
      <c r="I108" s="23" t="s">
        <v>82</v>
      </c>
      <c r="J108" s="14" t="s">
        <v>90</v>
      </c>
      <c r="K108" s="15" t="s">
        <v>113</v>
      </c>
      <c r="L108" s="56"/>
      <c r="M108" s="14"/>
      <c r="N108" s="14" t="s">
        <v>32</v>
      </c>
      <c r="O108" s="14"/>
      <c r="P108" s="15" t="s">
        <v>48</v>
      </c>
      <c r="Q108" s="16">
        <v>21599</v>
      </c>
      <c r="R108" s="17">
        <v>40</v>
      </c>
      <c r="S108" s="18">
        <v>14903.309999999998</v>
      </c>
      <c r="T108" s="19" t="s">
        <v>34</v>
      </c>
      <c r="U108" s="20" t="s">
        <v>79</v>
      </c>
      <c r="V108" s="26">
        <v>44.5</v>
      </c>
      <c r="W108" s="21">
        <v>1</v>
      </c>
      <c r="X108" s="22"/>
    </row>
    <row r="109" spans="1:24" s="1" customFormat="1" ht="51.95" customHeight="1" x14ac:dyDescent="0.3">
      <c r="A109" s="11" t="s">
        <v>23</v>
      </c>
      <c r="B109" s="11" t="s">
        <v>182</v>
      </c>
      <c r="C109" s="12" t="s">
        <v>183</v>
      </c>
      <c r="D109" s="57"/>
      <c r="E109" s="37" t="str">
        <f>HYPERLINK("https://www.google.ru/search?q=L49105800&amp;newwindow=1&amp;tbm=isch","Еще фото")</f>
        <v>Еще фото</v>
      </c>
      <c r="F109" s="13"/>
      <c r="G109" s="11" t="s">
        <v>89</v>
      </c>
      <c r="H109" s="11" t="s">
        <v>27</v>
      </c>
      <c r="I109" s="14" t="s">
        <v>82</v>
      </c>
      <c r="J109" s="14" t="s">
        <v>90</v>
      </c>
      <c r="K109" s="15" t="s">
        <v>30</v>
      </c>
      <c r="L109" s="54" t="s">
        <v>184</v>
      </c>
      <c r="M109" s="14"/>
      <c r="N109" s="14" t="s">
        <v>172</v>
      </c>
      <c r="O109" s="14"/>
      <c r="P109" s="15" t="s">
        <v>185</v>
      </c>
      <c r="Q109" s="16">
        <v>21599</v>
      </c>
      <c r="R109" s="17">
        <v>40</v>
      </c>
      <c r="S109" s="18">
        <v>14903.309999999998</v>
      </c>
      <c r="T109" s="19" t="s">
        <v>34</v>
      </c>
      <c r="U109" s="20" t="s">
        <v>57</v>
      </c>
      <c r="V109" s="26">
        <v>36.5</v>
      </c>
      <c r="W109" s="21">
        <v>2</v>
      </c>
      <c r="X109" s="22"/>
    </row>
    <row r="110" spans="1:24" s="1" customFormat="1" ht="60.95" customHeight="1" x14ac:dyDescent="0.3">
      <c r="A110" s="23" t="s">
        <v>23</v>
      </c>
      <c r="B110" s="23" t="s">
        <v>182</v>
      </c>
      <c r="C110" s="12" t="s">
        <v>183</v>
      </c>
      <c r="D110" s="58"/>
      <c r="E110" s="37" t="str">
        <f>HYPERLINK("https://www.google.ru/search?q=L49105800&amp;newwindow=1&amp;tbm=isch","Еще фото")</f>
        <v>Еще фото</v>
      </c>
      <c r="F110" s="13"/>
      <c r="G110" s="23" t="s">
        <v>89</v>
      </c>
      <c r="H110" s="23" t="s">
        <v>27</v>
      </c>
      <c r="I110" s="23" t="s">
        <v>82</v>
      </c>
      <c r="J110" s="14" t="s">
        <v>90</v>
      </c>
      <c r="K110" s="15" t="s">
        <v>30</v>
      </c>
      <c r="L110" s="56"/>
      <c r="M110" s="14"/>
      <c r="N110" s="14" t="s">
        <v>172</v>
      </c>
      <c r="O110" s="14"/>
      <c r="P110" s="15" t="s">
        <v>185</v>
      </c>
      <c r="Q110" s="16">
        <v>21599</v>
      </c>
      <c r="R110" s="17">
        <v>40</v>
      </c>
      <c r="S110" s="18">
        <v>14903.309999999998</v>
      </c>
      <c r="T110" s="19" t="s">
        <v>34</v>
      </c>
      <c r="U110" s="20" t="s">
        <v>58</v>
      </c>
      <c r="V110" s="21">
        <v>37</v>
      </c>
      <c r="W110" s="21">
        <v>1</v>
      </c>
      <c r="X110" s="22"/>
    </row>
    <row r="111" spans="1:24" s="1" customFormat="1" ht="108" customHeight="1" x14ac:dyDescent="0.3">
      <c r="A111" s="11" t="s">
        <v>23</v>
      </c>
      <c r="B111" s="11" t="s">
        <v>186</v>
      </c>
      <c r="C111" s="12" t="s">
        <v>187</v>
      </c>
      <c r="D111" s="24"/>
      <c r="E111" s="37" t="str">
        <f>HYPERLINK("https://www.google.ru/search?q=L47212400&amp;newwindow=1&amp;tbm=isch","Еще фото")</f>
        <v>Еще фото</v>
      </c>
      <c r="F111" s="13"/>
      <c r="G111" s="11" t="s">
        <v>89</v>
      </c>
      <c r="H111" s="11" t="s">
        <v>27</v>
      </c>
      <c r="I111" s="14" t="s">
        <v>188</v>
      </c>
      <c r="J111" s="14" t="s">
        <v>29</v>
      </c>
      <c r="K111" s="15" t="s">
        <v>30</v>
      </c>
      <c r="L111" s="14" t="s">
        <v>189</v>
      </c>
      <c r="M111" s="14"/>
      <c r="N111" s="14" t="s">
        <v>190</v>
      </c>
      <c r="O111" s="14"/>
      <c r="P111" s="15" t="s">
        <v>191</v>
      </c>
      <c r="Q111" s="16">
        <v>17999</v>
      </c>
      <c r="R111" s="17">
        <v>45.55</v>
      </c>
      <c r="S111" s="18">
        <v>11269.988499999999</v>
      </c>
      <c r="T111" s="19" t="s">
        <v>34</v>
      </c>
      <c r="U111" s="20" t="s">
        <v>59</v>
      </c>
      <c r="V111" s="21">
        <v>38</v>
      </c>
      <c r="W111" s="21">
        <v>2</v>
      </c>
      <c r="X111" s="22"/>
    </row>
    <row r="112" spans="1:24" s="1" customFormat="1" ht="108" customHeight="1" x14ac:dyDescent="0.3">
      <c r="A112" s="11" t="s">
        <v>23</v>
      </c>
      <c r="B112" s="11" t="s">
        <v>192</v>
      </c>
      <c r="C112" s="12" t="s">
        <v>193</v>
      </c>
      <c r="D112" s="24"/>
      <c r="E112" s="37" t="str">
        <f>HYPERLINK("https://www.google.ru/search?q=L47988000&amp;newwindow=1&amp;tbm=isch","Еще фото")</f>
        <v>Еще фото</v>
      </c>
      <c r="F112" s="13"/>
      <c r="G112" s="11" t="s">
        <v>89</v>
      </c>
      <c r="H112" s="11" t="s">
        <v>27</v>
      </c>
      <c r="I112" s="14" t="s">
        <v>188</v>
      </c>
      <c r="J112" s="14" t="s">
        <v>52</v>
      </c>
      <c r="K112" s="15" t="s">
        <v>40</v>
      </c>
      <c r="L112" s="14" t="s">
        <v>194</v>
      </c>
      <c r="M112" s="14"/>
      <c r="N112" s="14" t="s">
        <v>85</v>
      </c>
      <c r="O112" s="14"/>
      <c r="P112" s="15" t="s">
        <v>195</v>
      </c>
      <c r="Q112" s="16">
        <v>28899</v>
      </c>
      <c r="R112" s="17">
        <v>45.33</v>
      </c>
      <c r="S112" s="18">
        <v>18169.988499999999</v>
      </c>
      <c r="T112" s="19" t="s">
        <v>34</v>
      </c>
      <c r="U112" s="20" t="s">
        <v>43</v>
      </c>
      <c r="V112" s="21">
        <v>45</v>
      </c>
      <c r="W112" s="21">
        <v>1</v>
      </c>
      <c r="X112" s="22"/>
    </row>
    <row r="113" spans="1:24" s="1" customFormat="1" ht="108" customHeight="1" x14ac:dyDescent="0.3">
      <c r="A113" s="11" t="s">
        <v>23</v>
      </c>
      <c r="B113" s="11" t="s">
        <v>196</v>
      </c>
      <c r="C113" s="12" t="s">
        <v>197</v>
      </c>
      <c r="D113" s="24"/>
      <c r="E113" s="37" t="str">
        <f>HYPERLINK("https://www.google.ru/search?q=L47111100&amp;newwindow=1&amp;tbm=isch","Еще фото")</f>
        <v>Еще фото</v>
      </c>
      <c r="F113" s="13"/>
      <c r="G113" s="11" t="s">
        <v>198</v>
      </c>
      <c r="H113" s="11" t="s">
        <v>27</v>
      </c>
      <c r="I113" s="14" t="s">
        <v>188</v>
      </c>
      <c r="J113" s="14" t="s">
        <v>52</v>
      </c>
      <c r="K113" s="15" t="s">
        <v>113</v>
      </c>
      <c r="L113" s="14" t="s">
        <v>199</v>
      </c>
      <c r="M113" s="14"/>
      <c r="N113" s="14" t="s">
        <v>32</v>
      </c>
      <c r="O113" s="14"/>
      <c r="P113" s="15" t="s">
        <v>176</v>
      </c>
      <c r="Q113" s="16">
        <v>10599</v>
      </c>
      <c r="R113" s="17">
        <v>45.28</v>
      </c>
      <c r="S113" s="18">
        <v>6669.9884999999995</v>
      </c>
      <c r="T113" s="19" t="s">
        <v>34</v>
      </c>
      <c r="U113" s="20" t="s">
        <v>72</v>
      </c>
      <c r="V113" s="21">
        <v>41</v>
      </c>
      <c r="W113" s="21">
        <v>1</v>
      </c>
      <c r="X113" s="22"/>
    </row>
    <row r="114" spans="1:24" s="1" customFormat="1" ht="108" customHeight="1" x14ac:dyDescent="0.3">
      <c r="A114" s="11" t="s">
        <v>23</v>
      </c>
      <c r="B114" s="11" t="s">
        <v>200</v>
      </c>
      <c r="C114" s="12" t="s">
        <v>201</v>
      </c>
      <c r="D114" s="24"/>
      <c r="E114" s="37" t="str">
        <f>HYPERLINK("https://www.google.ru/search?q=L47568400&amp;newwindow=1&amp;tbm=isch","Еще фото")</f>
        <v>Еще фото</v>
      </c>
      <c r="F114" s="13" t="s">
        <v>39</v>
      </c>
      <c r="G114" s="11" t="s">
        <v>89</v>
      </c>
      <c r="H114" s="11" t="s">
        <v>27</v>
      </c>
      <c r="I114" s="14" t="s">
        <v>188</v>
      </c>
      <c r="J114" s="14" t="s">
        <v>52</v>
      </c>
      <c r="K114" s="15" t="s">
        <v>113</v>
      </c>
      <c r="L114" s="14" t="s">
        <v>202</v>
      </c>
      <c r="M114" s="14"/>
      <c r="N114" s="14" t="s">
        <v>85</v>
      </c>
      <c r="O114" s="14"/>
      <c r="P114" s="15" t="s">
        <v>195</v>
      </c>
      <c r="Q114" s="16">
        <v>30499</v>
      </c>
      <c r="R114" s="17">
        <v>45.24</v>
      </c>
      <c r="S114" s="18">
        <v>19204.988499999999</v>
      </c>
      <c r="T114" s="19" t="s">
        <v>34</v>
      </c>
      <c r="U114" s="20" t="s">
        <v>78</v>
      </c>
      <c r="V114" s="21">
        <v>43</v>
      </c>
      <c r="W114" s="21">
        <v>1</v>
      </c>
      <c r="X114" s="22"/>
    </row>
    <row r="115" spans="1:24" s="1" customFormat="1" ht="108" customHeight="1" x14ac:dyDescent="0.3">
      <c r="A115" s="11" t="s">
        <v>23</v>
      </c>
      <c r="B115" s="11" t="s">
        <v>203</v>
      </c>
      <c r="C115" s="12" t="s">
        <v>204</v>
      </c>
      <c r="D115" s="24"/>
      <c r="E115" s="37" t="str">
        <f>HYPERLINK("https://www.google.ru/search?q=L47445500&amp;newwindow=1&amp;tbm=isch","Еще фото")</f>
        <v>Еще фото</v>
      </c>
      <c r="F115" s="13"/>
      <c r="G115" s="11" t="s">
        <v>89</v>
      </c>
      <c r="H115" s="11" t="s">
        <v>27</v>
      </c>
      <c r="I115" s="14" t="s">
        <v>188</v>
      </c>
      <c r="J115" s="14" t="s">
        <v>52</v>
      </c>
      <c r="K115" s="15" t="s">
        <v>40</v>
      </c>
      <c r="L115" s="14" t="s">
        <v>205</v>
      </c>
      <c r="M115" s="14"/>
      <c r="N115" s="14" t="s">
        <v>102</v>
      </c>
      <c r="O115" s="14"/>
      <c r="P115" s="15" t="s">
        <v>206</v>
      </c>
      <c r="Q115" s="16">
        <v>32099</v>
      </c>
      <c r="R115" s="17">
        <v>45.17</v>
      </c>
      <c r="S115" s="18">
        <v>20239.988499999999</v>
      </c>
      <c r="T115" s="19" t="s">
        <v>34</v>
      </c>
      <c r="U115" s="20" t="s">
        <v>78</v>
      </c>
      <c r="V115" s="21">
        <v>43</v>
      </c>
      <c r="W115" s="21">
        <v>1</v>
      </c>
      <c r="X115" s="22"/>
    </row>
    <row r="116" spans="1:24" s="1" customFormat="1" ht="108" customHeight="1" x14ac:dyDescent="0.3">
      <c r="A116" s="11" t="s">
        <v>23</v>
      </c>
      <c r="B116" s="11" t="s">
        <v>207</v>
      </c>
      <c r="C116" s="12" t="s">
        <v>208</v>
      </c>
      <c r="D116" s="24"/>
      <c r="E116" s="37" t="str">
        <f>HYPERLINK("https://www.google.ru/search?q=L41733900&amp;newwindow=1&amp;tbm=isch","Еще фото")</f>
        <v>Еще фото</v>
      </c>
      <c r="F116" s="13" t="s">
        <v>39</v>
      </c>
      <c r="G116" s="11" t="s">
        <v>89</v>
      </c>
      <c r="H116" s="11" t="s">
        <v>27</v>
      </c>
      <c r="I116" s="14" t="s">
        <v>188</v>
      </c>
      <c r="J116" s="14" t="s">
        <v>139</v>
      </c>
      <c r="K116" s="15" t="s">
        <v>30</v>
      </c>
      <c r="L116" s="14" t="s">
        <v>209</v>
      </c>
      <c r="M116" s="14" t="s">
        <v>84</v>
      </c>
      <c r="N116" s="14" t="s">
        <v>47</v>
      </c>
      <c r="O116" s="14"/>
      <c r="P116" s="15" t="s">
        <v>99</v>
      </c>
      <c r="Q116" s="16">
        <v>24799</v>
      </c>
      <c r="R116" s="17">
        <v>45.16</v>
      </c>
      <c r="S116" s="18">
        <v>15639.988499999998</v>
      </c>
      <c r="T116" s="19" t="s">
        <v>34</v>
      </c>
      <c r="U116" s="20" t="s">
        <v>58</v>
      </c>
      <c r="V116" s="21">
        <v>37</v>
      </c>
      <c r="W116" s="21">
        <v>5</v>
      </c>
      <c r="X116" s="22"/>
    </row>
    <row r="117" spans="1:24" s="1" customFormat="1" ht="108" customHeight="1" x14ac:dyDescent="0.3">
      <c r="A117" s="11" t="s">
        <v>23</v>
      </c>
      <c r="B117" s="11" t="s">
        <v>210</v>
      </c>
      <c r="C117" s="12" t="s">
        <v>211</v>
      </c>
      <c r="D117" s="24"/>
      <c r="E117" s="37" t="str">
        <f>HYPERLINK("https://www.google.ru/search?q=L47875600&amp;newwindow=1&amp;tbm=isch","Еще фото")</f>
        <v>Еще фото</v>
      </c>
      <c r="F117" s="13"/>
      <c r="G117" s="11" t="s">
        <v>89</v>
      </c>
      <c r="H117" s="11" t="s">
        <v>27</v>
      </c>
      <c r="I117" s="14" t="s">
        <v>188</v>
      </c>
      <c r="J117" s="14" t="s">
        <v>52</v>
      </c>
      <c r="K117" s="15" t="s">
        <v>40</v>
      </c>
      <c r="L117" s="14" t="s">
        <v>212</v>
      </c>
      <c r="M117" s="14"/>
      <c r="N117" s="14" t="s">
        <v>85</v>
      </c>
      <c r="O117" s="14"/>
      <c r="P117" s="15" t="s">
        <v>195</v>
      </c>
      <c r="Q117" s="16">
        <v>25699</v>
      </c>
      <c r="R117" s="17">
        <v>45.13</v>
      </c>
      <c r="S117" s="18">
        <v>16214.988499999998</v>
      </c>
      <c r="T117" s="19" t="s">
        <v>34</v>
      </c>
      <c r="U117" s="20" t="s">
        <v>72</v>
      </c>
      <c r="V117" s="21">
        <v>41</v>
      </c>
      <c r="W117" s="21">
        <v>1</v>
      </c>
      <c r="X117" s="22"/>
    </row>
    <row r="118" spans="1:24" s="1" customFormat="1" ht="35.1" customHeight="1" x14ac:dyDescent="0.3">
      <c r="A118" s="11" t="s">
        <v>23</v>
      </c>
      <c r="B118" s="11" t="s">
        <v>196</v>
      </c>
      <c r="C118" s="12" t="s">
        <v>213</v>
      </c>
      <c r="D118" s="51"/>
      <c r="E118" s="37" t="str">
        <f>HYPERLINK("https://www.google.ru/search?q=L47110800&amp;newwindow=1&amp;tbm=isch","Еще фото")</f>
        <v>Еще фото</v>
      </c>
      <c r="F118" s="13"/>
      <c r="G118" s="11" t="s">
        <v>198</v>
      </c>
      <c r="H118" s="11" t="s">
        <v>27</v>
      </c>
      <c r="I118" s="14" t="s">
        <v>188</v>
      </c>
      <c r="J118" s="14" t="s">
        <v>52</v>
      </c>
      <c r="K118" s="15" t="s">
        <v>113</v>
      </c>
      <c r="L118" s="54" t="s">
        <v>214</v>
      </c>
      <c r="M118" s="14"/>
      <c r="N118" s="14" t="s">
        <v>47</v>
      </c>
      <c r="O118" s="14"/>
      <c r="P118" s="15" t="s">
        <v>176</v>
      </c>
      <c r="Q118" s="16">
        <v>10599</v>
      </c>
      <c r="R118" s="17">
        <v>40</v>
      </c>
      <c r="S118" s="18">
        <v>7313.3099999999986</v>
      </c>
      <c r="T118" s="19" t="s">
        <v>34</v>
      </c>
      <c r="U118" s="20" t="s">
        <v>60</v>
      </c>
      <c r="V118" s="26">
        <v>38.5</v>
      </c>
      <c r="W118" s="21">
        <v>1</v>
      </c>
      <c r="X118" s="22"/>
    </row>
    <row r="119" spans="1:24" s="1" customFormat="1" ht="35.1" customHeight="1" x14ac:dyDescent="0.3">
      <c r="A119" s="23" t="s">
        <v>23</v>
      </c>
      <c r="B119" s="23" t="s">
        <v>196</v>
      </c>
      <c r="C119" s="12" t="s">
        <v>213</v>
      </c>
      <c r="D119" s="52"/>
      <c r="E119" s="37" t="str">
        <f>HYPERLINK("https://www.google.ru/search?q=L47110800&amp;newwindow=1&amp;tbm=isch","Еще фото")</f>
        <v>Еще фото</v>
      </c>
      <c r="F119" s="13"/>
      <c r="G119" s="23" t="s">
        <v>198</v>
      </c>
      <c r="H119" s="23" t="s">
        <v>27</v>
      </c>
      <c r="I119" s="23" t="s">
        <v>188</v>
      </c>
      <c r="J119" s="14" t="s">
        <v>52</v>
      </c>
      <c r="K119" s="15" t="s">
        <v>113</v>
      </c>
      <c r="L119" s="55"/>
      <c r="M119" s="14"/>
      <c r="N119" s="14" t="s">
        <v>47</v>
      </c>
      <c r="O119" s="14"/>
      <c r="P119" s="15" t="s">
        <v>176</v>
      </c>
      <c r="Q119" s="16">
        <v>10599</v>
      </c>
      <c r="R119" s="17">
        <v>40</v>
      </c>
      <c r="S119" s="18">
        <v>7313.3099999999986</v>
      </c>
      <c r="T119" s="19" t="s">
        <v>34</v>
      </c>
      <c r="U119" s="20" t="s">
        <v>74</v>
      </c>
      <c r="V119" s="26">
        <v>42.5</v>
      </c>
      <c r="W119" s="21">
        <v>1</v>
      </c>
      <c r="X119" s="22"/>
    </row>
    <row r="120" spans="1:24" s="1" customFormat="1" ht="36.950000000000003" customHeight="1" x14ac:dyDescent="0.3">
      <c r="A120" s="23" t="s">
        <v>23</v>
      </c>
      <c r="B120" s="23" t="s">
        <v>196</v>
      </c>
      <c r="C120" s="12" t="s">
        <v>213</v>
      </c>
      <c r="D120" s="53"/>
      <c r="E120" s="37" t="str">
        <f>HYPERLINK("https://www.google.ru/search?q=L47110800&amp;newwindow=1&amp;tbm=isch","Еще фото")</f>
        <v>Еще фото</v>
      </c>
      <c r="F120" s="13"/>
      <c r="G120" s="23" t="s">
        <v>198</v>
      </c>
      <c r="H120" s="23" t="s">
        <v>27</v>
      </c>
      <c r="I120" s="23" t="s">
        <v>188</v>
      </c>
      <c r="J120" s="14" t="s">
        <v>52</v>
      </c>
      <c r="K120" s="15" t="s">
        <v>113</v>
      </c>
      <c r="L120" s="56"/>
      <c r="M120" s="14"/>
      <c r="N120" s="14" t="s">
        <v>47</v>
      </c>
      <c r="O120" s="14"/>
      <c r="P120" s="15" t="s">
        <v>176</v>
      </c>
      <c r="Q120" s="16">
        <v>10599</v>
      </c>
      <c r="R120" s="17">
        <v>40</v>
      </c>
      <c r="S120" s="18">
        <v>7313.3099999999986</v>
      </c>
      <c r="T120" s="19" t="s">
        <v>34</v>
      </c>
      <c r="U120" s="20" t="s">
        <v>157</v>
      </c>
      <c r="V120" s="21">
        <v>44</v>
      </c>
      <c r="W120" s="21">
        <v>1</v>
      </c>
      <c r="X120" s="22"/>
    </row>
    <row r="121" spans="1:24" s="1" customFormat="1" ht="26.1" customHeight="1" x14ac:dyDescent="0.3">
      <c r="A121" s="11" t="s">
        <v>23</v>
      </c>
      <c r="B121" s="11" t="s">
        <v>215</v>
      </c>
      <c r="C121" s="12" t="s">
        <v>216</v>
      </c>
      <c r="D121" s="51"/>
      <c r="E121" s="37" t="str">
        <f>HYPERLINK("https://www.google.ru/search?q=L47112400&amp;newwindow=1&amp;tbm=isch","Еще фото")</f>
        <v>Еще фото</v>
      </c>
      <c r="F121" s="13"/>
      <c r="G121" s="11" t="s">
        <v>217</v>
      </c>
      <c r="H121" s="11" t="s">
        <v>27</v>
      </c>
      <c r="I121" s="14" t="s">
        <v>188</v>
      </c>
      <c r="J121" s="14" t="s">
        <v>52</v>
      </c>
      <c r="K121" s="15" t="s">
        <v>30</v>
      </c>
      <c r="L121" s="54" t="s">
        <v>199</v>
      </c>
      <c r="M121" s="14"/>
      <c r="N121" s="14" t="s">
        <v>47</v>
      </c>
      <c r="O121" s="14"/>
      <c r="P121" s="15" t="s">
        <v>176</v>
      </c>
      <c r="Q121" s="16">
        <v>11299</v>
      </c>
      <c r="R121" s="17">
        <v>40</v>
      </c>
      <c r="S121" s="18">
        <v>7796.3099999999986</v>
      </c>
      <c r="T121" s="19" t="s">
        <v>34</v>
      </c>
      <c r="U121" s="20" t="s">
        <v>36</v>
      </c>
      <c r="V121" s="21">
        <v>36</v>
      </c>
      <c r="W121" s="21">
        <v>1</v>
      </c>
      <c r="X121" s="22"/>
    </row>
    <row r="122" spans="1:24" s="1" customFormat="1" ht="26.1" customHeight="1" x14ac:dyDescent="0.3">
      <c r="A122" s="23" t="s">
        <v>23</v>
      </c>
      <c r="B122" s="23" t="s">
        <v>215</v>
      </c>
      <c r="C122" s="12" t="s">
        <v>216</v>
      </c>
      <c r="D122" s="52"/>
      <c r="E122" s="37" t="str">
        <f>HYPERLINK("https://www.google.ru/search?q=L47112400&amp;newwindow=1&amp;tbm=isch","Еще фото")</f>
        <v>Еще фото</v>
      </c>
      <c r="F122" s="13"/>
      <c r="G122" s="23" t="s">
        <v>217</v>
      </c>
      <c r="H122" s="23" t="s">
        <v>27</v>
      </c>
      <c r="I122" s="23" t="s">
        <v>188</v>
      </c>
      <c r="J122" s="14" t="s">
        <v>52</v>
      </c>
      <c r="K122" s="15" t="s">
        <v>30</v>
      </c>
      <c r="L122" s="55"/>
      <c r="M122" s="14"/>
      <c r="N122" s="14" t="s">
        <v>47</v>
      </c>
      <c r="O122" s="14"/>
      <c r="P122" s="15" t="s">
        <v>176</v>
      </c>
      <c r="Q122" s="16">
        <v>11299</v>
      </c>
      <c r="R122" s="17">
        <v>40</v>
      </c>
      <c r="S122" s="18">
        <v>7796.3099999999986</v>
      </c>
      <c r="T122" s="19" t="s">
        <v>34</v>
      </c>
      <c r="U122" s="20" t="s">
        <v>57</v>
      </c>
      <c r="V122" s="26">
        <v>36.5</v>
      </c>
      <c r="W122" s="21">
        <v>4</v>
      </c>
      <c r="X122" s="22"/>
    </row>
    <row r="123" spans="1:24" s="1" customFormat="1" ht="26.1" customHeight="1" x14ac:dyDescent="0.3">
      <c r="A123" s="23" t="s">
        <v>23</v>
      </c>
      <c r="B123" s="23" t="s">
        <v>215</v>
      </c>
      <c r="C123" s="12" t="s">
        <v>216</v>
      </c>
      <c r="D123" s="52"/>
      <c r="E123" s="37" t="str">
        <f>HYPERLINK("https://www.google.ru/search?q=L47112400&amp;newwindow=1&amp;tbm=isch","Еще фото")</f>
        <v>Еще фото</v>
      </c>
      <c r="F123" s="13"/>
      <c r="G123" s="23" t="s">
        <v>217</v>
      </c>
      <c r="H123" s="23" t="s">
        <v>27</v>
      </c>
      <c r="I123" s="23" t="s">
        <v>188</v>
      </c>
      <c r="J123" s="14" t="s">
        <v>52</v>
      </c>
      <c r="K123" s="15" t="s">
        <v>30</v>
      </c>
      <c r="L123" s="55"/>
      <c r="M123" s="14"/>
      <c r="N123" s="14" t="s">
        <v>47</v>
      </c>
      <c r="O123" s="14"/>
      <c r="P123" s="15" t="s">
        <v>176</v>
      </c>
      <c r="Q123" s="16">
        <v>11299</v>
      </c>
      <c r="R123" s="17">
        <v>40</v>
      </c>
      <c r="S123" s="18">
        <v>7796.3099999999986</v>
      </c>
      <c r="T123" s="19" t="s">
        <v>34</v>
      </c>
      <c r="U123" s="20" t="s">
        <v>58</v>
      </c>
      <c r="V123" s="21">
        <v>37</v>
      </c>
      <c r="W123" s="21">
        <v>5</v>
      </c>
      <c r="X123" s="22"/>
    </row>
    <row r="124" spans="1:24" s="1" customFormat="1" ht="26.1" customHeight="1" x14ac:dyDescent="0.3">
      <c r="A124" s="23" t="s">
        <v>23</v>
      </c>
      <c r="B124" s="23" t="s">
        <v>215</v>
      </c>
      <c r="C124" s="12" t="s">
        <v>216</v>
      </c>
      <c r="D124" s="53"/>
      <c r="E124" s="37" t="str">
        <f>HYPERLINK("https://www.google.ru/search?q=L47112400&amp;newwindow=1&amp;tbm=isch","Еще фото")</f>
        <v>Еще фото</v>
      </c>
      <c r="F124" s="13"/>
      <c r="G124" s="23" t="s">
        <v>217</v>
      </c>
      <c r="H124" s="23" t="s">
        <v>27</v>
      </c>
      <c r="I124" s="23" t="s">
        <v>188</v>
      </c>
      <c r="J124" s="14" t="s">
        <v>52</v>
      </c>
      <c r="K124" s="15" t="s">
        <v>30</v>
      </c>
      <c r="L124" s="56"/>
      <c r="M124" s="14"/>
      <c r="N124" s="14" t="s">
        <v>47</v>
      </c>
      <c r="O124" s="14"/>
      <c r="P124" s="15" t="s">
        <v>176</v>
      </c>
      <c r="Q124" s="16">
        <v>11299</v>
      </c>
      <c r="R124" s="17">
        <v>40</v>
      </c>
      <c r="S124" s="18">
        <v>7796.3099999999986</v>
      </c>
      <c r="T124" s="19" t="s">
        <v>34</v>
      </c>
      <c r="U124" s="20" t="s">
        <v>60</v>
      </c>
      <c r="V124" s="26">
        <v>38.5</v>
      </c>
      <c r="W124" s="21">
        <v>1</v>
      </c>
      <c r="X124" s="22"/>
    </row>
    <row r="125" spans="1:24" s="1" customFormat="1" ht="35.1" customHeight="1" x14ac:dyDescent="0.3">
      <c r="A125" s="11" t="s">
        <v>23</v>
      </c>
      <c r="B125" s="11" t="s">
        <v>203</v>
      </c>
      <c r="C125" s="12" t="s">
        <v>218</v>
      </c>
      <c r="D125" s="51"/>
      <c r="E125" s="37" t="str">
        <f>HYPERLINK("https://www.google.ru/search?q=L47450600&amp;newwindow=1&amp;tbm=isch","Еще фото")</f>
        <v>Еще фото</v>
      </c>
      <c r="F125" s="33" t="s">
        <v>219</v>
      </c>
      <c r="G125" s="11" t="s">
        <v>89</v>
      </c>
      <c r="H125" s="11" t="s">
        <v>27</v>
      </c>
      <c r="I125" s="14" t="s">
        <v>188</v>
      </c>
      <c r="J125" s="14" t="s">
        <v>52</v>
      </c>
      <c r="K125" s="15" t="s">
        <v>113</v>
      </c>
      <c r="L125" s="54" t="s">
        <v>205</v>
      </c>
      <c r="M125" s="14"/>
      <c r="N125" s="14" t="s">
        <v>47</v>
      </c>
      <c r="O125" s="14"/>
      <c r="P125" s="15" t="s">
        <v>195</v>
      </c>
      <c r="Q125" s="16">
        <v>35999</v>
      </c>
      <c r="R125" s="17">
        <v>40</v>
      </c>
      <c r="S125" s="18">
        <v>24839.31</v>
      </c>
      <c r="T125" s="19" t="s">
        <v>34</v>
      </c>
      <c r="U125" s="20" t="s">
        <v>157</v>
      </c>
      <c r="V125" s="21">
        <v>44</v>
      </c>
      <c r="W125" s="21">
        <v>1</v>
      </c>
      <c r="X125" s="22"/>
    </row>
    <row r="126" spans="1:24" s="1" customFormat="1" ht="35.1" customHeight="1" x14ac:dyDescent="0.3">
      <c r="A126" s="23" t="s">
        <v>23</v>
      </c>
      <c r="B126" s="23" t="s">
        <v>203</v>
      </c>
      <c r="C126" s="12" t="s">
        <v>218</v>
      </c>
      <c r="D126" s="52"/>
      <c r="E126" s="37" t="str">
        <f>HYPERLINK("https://www.google.ru/search?q=L47450600&amp;newwindow=1&amp;tbm=isch","Еще фото")</f>
        <v>Еще фото</v>
      </c>
      <c r="F126" s="33" t="s">
        <v>219</v>
      </c>
      <c r="G126" s="23" t="s">
        <v>89</v>
      </c>
      <c r="H126" s="23" t="s">
        <v>27</v>
      </c>
      <c r="I126" s="23" t="s">
        <v>188</v>
      </c>
      <c r="J126" s="14" t="s">
        <v>52</v>
      </c>
      <c r="K126" s="15" t="s">
        <v>113</v>
      </c>
      <c r="L126" s="55"/>
      <c r="M126" s="14"/>
      <c r="N126" s="14" t="s">
        <v>47</v>
      </c>
      <c r="O126" s="14"/>
      <c r="P126" s="15" t="s">
        <v>195</v>
      </c>
      <c r="Q126" s="16">
        <v>35999</v>
      </c>
      <c r="R126" s="17">
        <v>40</v>
      </c>
      <c r="S126" s="18">
        <v>24839.31</v>
      </c>
      <c r="T126" s="19" t="s">
        <v>34</v>
      </c>
      <c r="U126" s="20" t="s">
        <v>79</v>
      </c>
      <c r="V126" s="26">
        <v>44.5</v>
      </c>
      <c r="W126" s="21">
        <v>9</v>
      </c>
      <c r="X126" s="22"/>
    </row>
    <row r="127" spans="1:24" s="1" customFormat="1" ht="36.950000000000003" customHeight="1" x14ac:dyDescent="0.3">
      <c r="A127" s="23" t="s">
        <v>23</v>
      </c>
      <c r="B127" s="23" t="s">
        <v>203</v>
      </c>
      <c r="C127" s="12" t="s">
        <v>218</v>
      </c>
      <c r="D127" s="53"/>
      <c r="E127" s="37" t="str">
        <f>HYPERLINK("https://www.google.ru/search?q=L47450600&amp;newwindow=1&amp;tbm=isch","Еще фото")</f>
        <v>Еще фото</v>
      </c>
      <c r="F127" s="33" t="s">
        <v>219</v>
      </c>
      <c r="G127" s="23" t="s">
        <v>89</v>
      </c>
      <c r="H127" s="23" t="s">
        <v>27</v>
      </c>
      <c r="I127" s="23" t="s">
        <v>188</v>
      </c>
      <c r="J127" s="14" t="s">
        <v>52</v>
      </c>
      <c r="K127" s="15" t="s">
        <v>113</v>
      </c>
      <c r="L127" s="56"/>
      <c r="M127" s="14"/>
      <c r="N127" s="14" t="s">
        <v>47</v>
      </c>
      <c r="O127" s="14"/>
      <c r="P127" s="15" t="s">
        <v>195</v>
      </c>
      <c r="Q127" s="16">
        <v>35999</v>
      </c>
      <c r="R127" s="17">
        <v>40</v>
      </c>
      <c r="S127" s="18">
        <v>24839.31</v>
      </c>
      <c r="T127" s="19" t="s">
        <v>34</v>
      </c>
      <c r="U127" s="20" t="s">
        <v>43</v>
      </c>
      <c r="V127" s="21">
        <v>45</v>
      </c>
      <c r="W127" s="21">
        <v>3</v>
      </c>
      <c r="X127" s="22"/>
    </row>
    <row r="128" spans="1:24" s="1" customFormat="1" ht="35.1" customHeight="1" x14ac:dyDescent="0.3">
      <c r="A128" s="11" t="s">
        <v>23</v>
      </c>
      <c r="B128" s="11" t="s">
        <v>200</v>
      </c>
      <c r="C128" s="12" t="s">
        <v>220</v>
      </c>
      <c r="D128" s="51"/>
      <c r="E128" s="37" t="str">
        <f>HYPERLINK("https://www.google.ru/search?q=L47990800&amp;newwindow=1&amp;tbm=isch","Еще фото")</f>
        <v>Еще фото</v>
      </c>
      <c r="F128" s="33" t="s">
        <v>219</v>
      </c>
      <c r="G128" s="11" t="s">
        <v>89</v>
      </c>
      <c r="H128" s="11" t="s">
        <v>27</v>
      </c>
      <c r="I128" s="14" t="s">
        <v>188</v>
      </c>
      <c r="J128" s="14" t="s">
        <v>52</v>
      </c>
      <c r="K128" s="15" t="s">
        <v>40</v>
      </c>
      <c r="L128" s="54" t="s">
        <v>202</v>
      </c>
      <c r="M128" s="14"/>
      <c r="N128" s="14" t="s">
        <v>85</v>
      </c>
      <c r="O128" s="14"/>
      <c r="P128" s="15" t="s">
        <v>195</v>
      </c>
      <c r="Q128" s="16">
        <v>30499</v>
      </c>
      <c r="R128" s="17">
        <v>40</v>
      </c>
      <c r="S128" s="18">
        <v>21044.31</v>
      </c>
      <c r="T128" s="19" t="s">
        <v>34</v>
      </c>
      <c r="U128" s="20" t="s">
        <v>61</v>
      </c>
      <c r="V128" s="21">
        <v>40</v>
      </c>
      <c r="W128" s="21">
        <v>2</v>
      </c>
      <c r="X128" s="22"/>
    </row>
    <row r="129" spans="1:24" s="1" customFormat="1" ht="35.1" customHeight="1" x14ac:dyDescent="0.3">
      <c r="A129" s="23" t="s">
        <v>23</v>
      </c>
      <c r="B129" s="23" t="s">
        <v>200</v>
      </c>
      <c r="C129" s="12" t="s">
        <v>220</v>
      </c>
      <c r="D129" s="52"/>
      <c r="E129" s="37" t="str">
        <f>HYPERLINK("https://www.google.ru/search?q=L47990800&amp;newwindow=1&amp;tbm=isch","Еще фото")</f>
        <v>Еще фото</v>
      </c>
      <c r="F129" s="33" t="s">
        <v>219</v>
      </c>
      <c r="G129" s="23" t="s">
        <v>89</v>
      </c>
      <c r="H129" s="23" t="s">
        <v>27</v>
      </c>
      <c r="I129" s="23" t="s">
        <v>188</v>
      </c>
      <c r="J129" s="14" t="s">
        <v>52</v>
      </c>
      <c r="K129" s="15" t="s">
        <v>40</v>
      </c>
      <c r="L129" s="55"/>
      <c r="M129" s="14"/>
      <c r="N129" s="14" t="s">
        <v>85</v>
      </c>
      <c r="O129" s="14"/>
      <c r="P129" s="15" t="s">
        <v>195</v>
      </c>
      <c r="Q129" s="16">
        <v>30499</v>
      </c>
      <c r="R129" s="17">
        <v>40</v>
      </c>
      <c r="S129" s="18">
        <v>21044.31</v>
      </c>
      <c r="T129" s="19" t="s">
        <v>34</v>
      </c>
      <c r="U129" s="20" t="s">
        <v>62</v>
      </c>
      <c r="V129" s="26">
        <v>40.5</v>
      </c>
      <c r="W129" s="21">
        <v>1</v>
      </c>
      <c r="X129" s="22"/>
    </row>
    <row r="130" spans="1:24" s="1" customFormat="1" ht="36.950000000000003" customHeight="1" x14ac:dyDescent="0.3">
      <c r="A130" s="23" t="s">
        <v>23</v>
      </c>
      <c r="B130" s="23" t="s">
        <v>200</v>
      </c>
      <c r="C130" s="12" t="s">
        <v>220</v>
      </c>
      <c r="D130" s="53"/>
      <c r="E130" s="37" t="str">
        <f>HYPERLINK("https://www.google.ru/search?q=L47990800&amp;newwindow=1&amp;tbm=isch","Еще фото")</f>
        <v>Еще фото</v>
      </c>
      <c r="F130" s="33" t="s">
        <v>219</v>
      </c>
      <c r="G130" s="23" t="s">
        <v>89</v>
      </c>
      <c r="H130" s="23" t="s">
        <v>27</v>
      </c>
      <c r="I130" s="23" t="s">
        <v>188</v>
      </c>
      <c r="J130" s="14" t="s">
        <v>52</v>
      </c>
      <c r="K130" s="15" t="s">
        <v>40</v>
      </c>
      <c r="L130" s="56"/>
      <c r="M130" s="14"/>
      <c r="N130" s="14" t="s">
        <v>85</v>
      </c>
      <c r="O130" s="14"/>
      <c r="P130" s="15" t="s">
        <v>195</v>
      </c>
      <c r="Q130" s="16">
        <v>30499</v>
      </c>
      <c r="R130" s="17">
        <v>40</v>
      </c>
      <c r="S130" s="18">
        <v>21044.31</v>
      </c>
      <c r="T130" s="19" t="s">
        <v>34</v>
      </c>
      <c r="U130" s="20" t="s">
        <v>78</v>
      </c>
      <c r="V130" s="21">
        <v>43</v>
      </c>
      <c r="W130" s="21">
        <v>1</v>
      </c>
      <c r="X130" s="22"/>
    </row>
    <row r="131" spans="1:24" s="1" customFormat="1" ht="17.100000000000001" customHeight="1" x14ac:dyDescent="0.3">
      <c r="A131" s="11" t="s">
        <v>23</v>
      </c>
      <c r="B131" s="11" t="s">
        <v>221</v>
      </c>
      <c r="C131" s="12" t="s">
        <v>222</v>
      </c>
      <c r="D131" s="51"/>
      <c r="E131" s="37" t="str">
        <f t="shared" ref="E131:E136" si="6">HYPERLINK("https://www.google.ru/search?q=L49163000&amp;newwindow=1&amp;tbm=isch","Еще фото")</f>
        <v>Еще фото</v>
      </c>
      <c r="F131" s="33" t="s">
        <v>219</v>
      </c>
      <c r="G131" s="11" t="s">
        <v>89</v>
      </c>
      <c r="H131" s="11" t="s">
        <v>27</v>
      </c>
      <c r="I131" s="14" t="s">
        <v>188</v>
      </c>
      <c r="J131" s="14" t="s">
        <v>52</v>
      </c>
      <c r="K131" s="15" t="s">
        <v>40</v>
      </c>
      <c r="L131" s="54" t="s">
        <v>223</v>
      </c>
      <c r="M131" s="14"/>
      <c r="N131" s="14" t="s">
        <v>47</v>
      </c>
      <c r="O131" s="14"/>
      <c r="P131" s="15" t="s">
        <v>195</v>
      </c>
      <c r="Q131" s="16">
        <v>30499</v>
      </c>
      <c r="R131" s="17">
        <v>40</v>
      </c>
      <c r="S131" s="18">
        <v>21044.31</v>
      </c>
      <c r="T131" s="19" t="s">
        <v>34</v>
      </c>
      <c r="U131" s="20" t="s">
        <v>60</v>
      </c>
      <c r="V131" s="26">
        <v>38.5</v>
      </c>
      <c r="W131" s="21">
        <v>2</v>
      </c>
      <c r="X131" s="22"/>
    </row>
    <row r="132" spans="1:24" s="1" customFormat="1" ht="17.100000000000001" customHeight="1" x14ac:dyDescent="0.3">
      <c r="A132" s="23" t="s">
        <v>23</v>
      </c>
      <c r="B132" s="23" t="s">
        <v>221</v>
      </c>
      <c r="C132" s="12" t="s">
        <v>222</v>
      </c>
      <c r="D132" s="52"/>
      <c r="E132" s="37" t="str">
        <f t="shared" si="6"/>
        <v>Еще фото</v>
      </c>
      <c r="F132" s="33" t="s">
        <v>219</v>
      </c>
      <c r="G132" s="23" t="s">
        <v>89</v>
      </c>
      <c r="H132" s="23" t="s">
        <v>27</v>
      </c>
      <c r="I132" s="23" t="s">
        <v>188</v>
      </c>
      <c r="J132" s="14" t="s">
        <v>52</v>
      </c>
      <c r="K132" s="15" t="s">
        <v>40</v>
      </c>
      <c r="L132" s="55"/>
      <c r="M132" s="14"/>
      <c r="N132" s="14" t="s">
        <v>47</v>
      </c>
      <c r="O132" s="14"/>
      <c r="P132" s="15" t="s">
        <v>195</v>
      </c>
      <c r="Q132" s="16">
        <v>30499</v>
      </c>
      <c r="R132" s="17">
        <v>40</v>
      </c>
      <c r="S132" s="18">
        <v>21044.31</v>
      </c>
      <c r="T132" s="19" t="s">
        <v>34</v>
      </c>
      <c r="U132" s="20" t="s">
        <v>71</v>
      </c>
      <c r="V132" s="21">
        <v>39</v>
      </c>
      <c r="W132" s="21">
        <v>2</v>
      </c>
      <c r="X132" s="22"/>
    </row>
    <row r="133" spans="1:24" s="1" customFormat="1" ht="17.100000000000001" customHeight="1" x14ac:dyDescent="0.3">
      <c r="A133" s="23" t="s">
        <v>23</v>
      </c>
      <c r="B133" s="23" t="s">
        <v>221</v>
      </c>
      <c r="C133" s="12" t="s">
        <v>222</v>
      </c>
      <c r="D133" s="52"/>
      <c r="E133" s="37" t="str">
        <f t="shared" si="6"/>
        <v>Еще фото</v>
      </c>
      <c r="F133" s="33" t="s">
        <v>219</v>
      </c>
      <c r="G133" s="23" t="s">
        <v>89</v>
      </c>
      <c r="H133" s="23" t="s">
        <v>27</v>
      </c>
      <c r="I133" s="23" t="s">
        <v>188</v>
      </c>
      <c r="J133" s="14" t="s">
        <v>52</v>
      </c>
      <c r="K133" s="15" t="s">
        <v>40</v>
      </c>
      <c r="L133" s="55"/>
      <c r="M133" s="14"/>
      <c r="N133" s="14" t="s">
        <v>47</v>
      </c>
      <c r="O133" s="14"/>
      <c r="P133" s="15" t="s">
        <v>195</v>
      </c>
      <c r="Q133" s="16">
        <v>30499</v>
      </c>
      <c r="R133" s="17">
        <v>40</v>
      </c>
      <c r="S133" s="18">
        <v>21044.31</v>
      </c>
      <c r="T133" s="19" t="s">
        <v>34</v>
      </c>
      <c r="U133" s="20" t="s">
        <v>61</v>
      </c>
      <c r="V133" s="21">
        <v>40</v>
      </c>
      <c r="W133" s="21">
        <v>5</v>
      </c>
      <c r="X133" s="22"/>
    </row>
    <row r="134" spans="1:24" s="1" customFormat="1" ht="17.100000000000001" customHeight="1" x14ac:dyDescent="0.3">
      <c r="A134" s="23" t="s">
        <v>23</v>
      </c>
      <c r="B134" s="23" t="s">
        <v>221</v>
      </c>
      <c r="C134" s="12" t="s">
        <v>222</v>
      </c>
      <c r="D134" s="52"/>
      <c r="E134" s="37" t="str">
        <f t="shared" si="6"/>
        <v>Еще фото</v>
      </c>
      <c r="F134" s="33" t="s">
        <v>219</v>
      </c>
      <c r="G134" s="23" t="s">
        <v>89</v>
      </c>
      <c r="H134" s="23" t="s">
        <v>27</v>
      </c>
      <c r="I134" s="23" t="s">
        <v>188</v>
      </c>
      <c r="J134" s="14" t="s">
        <v>52</v>
      </c>
      <c r="K134" s="15" t="s">
        <v>40</v>
      </c>
      <c r="L134" s="55"/>
      <c r="M134" s="14"/>
      <c r="N134" s="14" t="s">
        <v>47</v>
      </c>
      <c r="O134" s="14"/>
      <c r="P134" s="15" t="s">
        <v>195</v>
      </c>
      <c r="Q134" s="16">
        <v>30499</v>
      </c>
      <c r="R134" s="17">
        <v>40</v>
      </c>
      <c r="S134" s="18">
        <v>21044.31</v>
      </c>
      <c r="T134" s="19" t="s">
        <v>34</v>
      </c>
      <c r="U134" s="20" t="s">
        <v>62</v>
      </c>
      <c r="V134" s="26">
        <v>40.5</v>
      </c>
      <c r="W134" s="21">
        <v>5</v>
      </c>
      <c r="X134" s="22"/>
    </row>
    <row r="135" spans="1:24" s="1" customFormat="1" ht="17.100000000000001" customHeight="1" x14ac:dyDescent="0.3">
      <c r="A135" s="23" t="s">
        <v>23</v>
      </c>
      <c r="B135" s="23" t="s">
        <v>221</v>
      </c>
      <c r="C135" s="12" t="s">
        <v>222</v>
      </c>
      <c r="D135" s="52"/>
      <c r="E135" s="37" t="str">
        <f t="shared" si="6"/>
        <v>Еще фото</v>
      </c>
      <c r="F135" s="33" t="s">
        <v>219</v>
      </c>
      <c r="G135" s="23" t="s">
        <v>89</v>
      </c>
      <c r="H135" s="23" t="s">
        <v>27</v>
      </c>
      <c r="I135" s="23" t="s">
        <v>188</v>
      </c>
      <c r="J135" s="14" t="s">
        <v>52</v>
      </c>
      <c r="K135" s="15" t="s">
        <v>40</v>
      </c>
      <c r="L135" s="55"/>
      <c r="M135" s="14"/>
      <c r="N135" s="14" t="s">
        <v>47</v>
      </c>
      <c r="O135" s="14"/>
      <c r="P135" s="15" t="s">
        <v>195</v>
      </c>
      <c r="Q135" s="16">
        <v>30499</v>
      </c>
      <c r="R135" s="17">
        <v>40</v>
      </c>
      <c r="S135" s="18">
        <v>21044.31</v>
      </c>
      <c r="T135" s="19" t="s">
        <v>34</v>
      </c>
      <c r="U135" s="20" t="s">
        <v>72</v>
      </c>
      <c r="V135" s="21">
        <v>41</v>
      </c>
      <c r="W135" s="21">
        <v>5</v>
      </c>
      <c r="X135" s="22"/>
    </row>
    <row r="136" spans="1:24" s="1" customFormat="1" ht="21.95" customHeight="1" x14ac:dyDescent="0.3">
      <c r="A136" s="23" t="s">
        <v>23</v>
      </c>
      <c r="B136" s="23" t="s">
        <v>221</v>
      </c>
      <c r="C136" s="12" t="s">
        <v>222</v>
      </c>
      <c r="D136" s="53"/>
      <c r="E136" s="37" t="str">
        <f t="shared" si="6"/>
        <v>Еще фото</v>
      </c>
      <c r="F136" s="33" t="s">
        <v>219</v>
      </c>
      <c r="G136" s="23" t="s">
        <v>89</v>
      </c>
      <c r="H136" s="23" t="s">
        <v>27</v>
      </c>
      <c r="I136" s="23" t="s">
        <v>188</v>
      </c>
      <c r="J136" s="14" t="s">
        <v>52</v>
      </c>
      <c r="K136" s="15" t="s">
        <v>40</v>
      </c>
      <c r="L136" s="56"/>
      <c r="M136" s="14"/>
      <c r="N136" s="14" t="s">
        <v>47</v>
      </c>
      <c r="O136" s="14"/>
      <c r="P136" s="15" t="s">
        <v>195</v>
      </c>
      <c r="Q136" s="16">
        <v>30499</v>
      </c>
      <c r="R136" s="17">
        <v>40</v>
      </c>
      <c r="S136" s="18">
        <v>21044.31</v>
      </c>
      <c r="T136" s="19" t="s">
        <v>34</v>
      </c>
      <c r="U136" s="20" t="s">
        <v>73</v>
      </c>
      <c r="V136" s="21">
        <v>42</v>
      </c>
      <c r="W136" s="21">
        <v>3</v>
      </c>
      <c r="X136" s="22"/>
    </row>
    <row r="137" spans="1:24" s="1" customFormat="1" ht="14.1" customHeight="1" x14ac:dyDescent="0.3">
      <c r="A137" s="11" t="s">
        <v>23</v>
      </c>
      <c r="B137" s="11" t="s">
        <v>192</v>
      </c>
      <c r="C137" s="12" t="s">
        <v>224</v>
      </c>
      <c r="D137" s="51"/>
      <c r="E137" s="37" t="str">
        <f t="shared" ref="E137:E143" si="7">HYPERLINK("https://www.google.ru/search?q=L49205700&amp;newwindow=1&amp;tbm=isch","Еще фото")</f>
        <v>Еще фото</v>
      </c>
      <c r="F137" s="33" t="s">
        <v>219</v>
      </c>
      <c r="G137" s="11" t="s">
        <v>89</v>
      </c>
      <c r="H137" s="11" t="s">
        <v>27</v>
      </c>
      <c r="I137" s="14" t="s">
        <v>188</v>
      </c>
      <c r="J137" s="14" t="s">
        <v>52</v>
      </c>
      <c r="K137" s="15" t="s">
        <v>40</v>
      </c>
      <c r="L137" s="54" t="s">
        <v>194</v>
      </c>
      <c r="M137" s="14"/>
      <c r="N137" s="14" t="s">
        <v>42</v>
      </c>
      <c r="O137" s="14"/>
      <c r="P137" s="15" t="s">
        <v>195</v>
      </c>
      <c r="Q137" s="16">
        <v>28899</v>
      </c>
      <c r="R137" s="17">
        <v>40</v>
      </c>
      <c r="S137" s="18">
        <v>19940.310000000001</v>
      </c>
      <c r="T137" s="19" t="s">
        <v>34</v>
      </c>
      <c r="U137" s="20" t="s">
        <v>62</v>
      </c>
      <c r="V137" s="26">
        <v>40.5</v>
      </c>
      <c r="W137" s="21">
        <v>1</v>
      </c>
      <c r="X137" s="22"/>
    </row>
    <row r="138" spans="1:24" s="1" customFormat="1" ht="14.1" customHeight="1" x14ac:dyDescent="0.3">
      <c r="A138" s="23" t="s">
        <v>23</v>
      </c>
      <c r="B138" s="23" t="s">
        <v>192</v>
      </c>
      <c r="C138" s="12" t="s">
        <v>224</v>
      </c>
      <c r="D138" s="52"/>
      <c r="E138" s="37" t="str">
        <f t="shared" si="7"/>
        <v>Еще фото</v>
      </c>
      <c r="F138" s="33" t="s">
        <v>219</v>
      </c>
      <c r="G138" s="23" t="s">
        <v>89</v>
      </c>
      <c r="H138" s="23" t="s">
        <v>27</v>
      </c>
      <c r="I138" s="23" t="s">
        <v>188</v>
      </c>
      <c r="J138" s="14" t="s">
        <v>52</v>
      </c>
      <c r="K138" s="15" t="s">
        <v>40</v>
      </c>
      <c r="L138" s="55"/>
      <c r="M138" s="14"/>
      <c r="N138" s="14" t="s">
        <v>42</v>
      </c>
      <c r="O138" s="14"/>
      <c r="P138" s="15" t="s">
        <v>195</v>
      </c>
      <c r="Q138" s="16">
        <v>28899</v>
      </c>
      <c r="R138" s="17">
        <v>40</v>
      </c>
      <c r="S138" s="18">
        <v>19940.310000000001</v>
      </c>
      <c r="T138" s="19" t="s">
        <v>34</v>
      </c>
      <c r="U138" s="20" t="s">
        <v>73</v>
      </c>
      <c r="V138" s="21">
        <v>42</v>
      </c>
      <c r="W138" s="21">
        <v>3</v>
      </c>
      <c r="X138" s="22"/>
    </row>
    <row r="139" spans="1:24" s="1" customFormat="1" ht="14.1" customHeight="1" x14ac:dyDescent="0.3">
      <c r="A139" s="23" t="s">
        <v>23</v>
      </c>
      <c r="B139" s="23" t="s">
        <v>192</v>
      </c>
      <c r="C139" s="12" t="s">
        <v>224</v>
      </c>
      <c r="D139" s="52"/>
      <c r="E139" s="37" t="str">
        <f t="shared" si="7"/>
        <v>Еще фото</v>
      </c>
      <c r="F139" s="33" t="s">
        <v>219</v>
      </c>
      <c r="G139" s="23" t="s">
        <v>89</v>
      </c>
      <c r="H139" s="23" t="s">
        <v>27</v>
      </c>
      <c r="I139" s="23" t="s">
        <v>188</v>
      </c>
      <c r="J139" s="14" t="s">
        <v>52</v>
      </c>
      <c r="K139" s="15" t="s">
        <v>40</v>
      </c>
      <c r="L139" s="55"/>
      <c r="M139" s="14"/>
      <c r="N139" s="14" t="s">
        <v>42</v>
      </c>
      <c r="O139" s="14"/>
      <c r="P139" s="15" t="s">
        <v>195</v>
      </c>
      <c r="Q139" s="16">
        <v>28899</v>
      </c>
      <c r="R139" s="17">
        <v>40</v>
      </c>
      <c r="S139" s="18">
        <v>19940.310000000001</v>
      </c>
      <c r="T139" s="19" t="s">
        <v>34</v>
      </c>
      <c r="U139" s="20" t="s">
        <v>74</v>
      </c>
      <c r="V139" s="26">
        <v>42.5</v>
      </c>
      <c r="W139" s="21">
        <v>3</v>
      </c>
      <c r="X139" s="22"/>
    </row>
    <row r="140" spans="1:24" s="1" customFormat="1" ht="14.1" customHeight="1" x14ac:dyDescent="0.3">
      <c r="A140" s="23" t="s">
        <v>23</v>
      </c>
      <c r="B140" s="23" t="s">
        <v>192</v>
      </c>
      <c r="C140" s="12" t="s">
        <v>224</v>
      </c>
      <c r="D140" s="52"/>
      <c r="E140" s="37" t="str">
        <f t="shared" si="7"/>
        <v>Еще фото</v>
      </c>
      <c r="F140" s="33" t="s">
        <v>219</v>
      </c>
      <c r="G140" s="23" t="s">
        <v>89</v>
      </c>
      <c r="H140" s="23" t="s">
        <v>27</v>
      </c>
      <c r="I140" s="23" t="s">
        <v>188</v>
      </c>
      <c r="J140" s="14" t="s">
        <v>52</v>
      </c>
      <c r="K140" s="15" t="s">
        <v>40</v>
      </c>
      <c r="L140" s="55"/>
      <c r="M140" s="14"/>
      <c r="N140" s="14" t="s">
        <v>42</v>
      </c>
      <c r="O140" s="14"/>
      <c r="P140" s="15" t="s">
        <v>195</v>
      </c>
      <c r="Q140" s="16">
        <v>28899</v>
      </c>
      <c r="R140" s="17">
        <v>40</v>
      </c>
      <c r="S140" s="18">
        <v>19940.310000000001</v>
      </c>
      <c r="T140" s="19" t="s">
        <v>34</v>
      </c>
      <c r="U140" s="20" t="s">
        <v>78</v>
      </c>
      <c r="V140" s="21">
        <v>43</v>
      </c>
      <c r="W140" s="21">
        <v>6</v>
      </c>
      <c r="X140" s="22"/>
    </row>
    <row r="141" spans="1:24" s="1" customFormat="1" ht="14.1" customHeight="1" x14ac:dyDescent="0.3">
      <c r="A141" s="23" t="s">
        <v>23</v>
      </c>
      <c r="B141" s="23" t="s">
        <v>192</v>
      </c>
      <c r="C141" s="12" t="s">
        <v>224</v>
      </c>
      <c r="D141" s="52"/>
      <c r="E141" s="37" t="str">
        <f t="shared" si="7"/>
        <v>Еще фото</v>
      </c>
      <c r="F141" s="33" t="s">
        <v>219</v>
      </c>
      <c r="G141" s="23" t="s">
        <v>89</v>
      </c>
      <c r="H141" s="23" t="s">
        <v>27</v>
      </c>
      <c r="I141" s="23" t="s">
        <v>188</v>
      </c>
      <c r="J141" s="14" t="s">
        <v>52</v>
      </c>
      <c r="K141" s="15" t="s">
        <v>40</v>
      </c>
      <c r="L141" s="55"/>
      <c r="M141" s="14"/>
      <c r="N141" s="14" t="s">
        <v>42</v>
      </c>
      <c r="O141" s="14"/>
      <c r="P141" s="15" t="s">
        <v>195</v>
      </c>
      <c r="Q141" s="16">
        <v>28899</v>
      </c>
      <c r="R141" s="17">
        <v>40</v>
      </c>
      <c r="S141" s="18">
        <v>19940.310000000001</v>
      </c>
      <c r="T141" s="19" t="s">
        <v>34</v>
      </c>
      <c r="U141" s="20" t="s">
        <v>157</v>
      </c>
      <c r="V141" s="21">
        <v>44</v>
      </c>
      <c r="W141" s="21">
        <v>4</v>
      </c>
      <c r="X141" s="22"/>
    </row>
    <row r="142" spans="1:24" s="1" customFormat="1" ht="14.1" customHeight="1" x14ac:dyDescent="0.3">
      <c r="A142" s="23" t="s">
        <v>23</v>
      </c>
      <c r="B142" s="23" t="s">
        <v>192</v>
      </c>
      <c r="C142" s="12" t="s">
        <v>224</v>
      </c>
      <c r="D142" s="52"/>
      <c r="E142" s="37" t="str">
        <f t="shared" si="7"/>
        <v>Еще фото</v>
      </c>
      <c r="F142" s="33" t="s">
        <v>219</v>
      </c>
      <c r="G142" s="23" t="s">
        <v>89</v>
      </c>
      <c r="H142" s="23" t="s">
        <v>27</v>
      </c>
      <c r="I142" s="23" t="s">
        <v>188</v>
      </c>
      <c r="J142" s="14" t="s">
        <v>52</v>
      </c>
      <c r="K142" s="15" t="s">
        <v>40</v>
      </c>
      <c r="L142" s="55"/>
      <c r="M142" s="14"/>
      <c r="N142" s="14" t="s">
        <v>42</v>
      </c>
      <c r="O142" s="14"/>
      <c r="P142" s="15" t="s">
        <v>195</v>
      </c>
      <c r="Q142" s="16">
        <v>28899</v>
      </c>
      <c r="R142" s="17">
        <v>40</v>
      </c>
      <c r="S142" s="18">
        <v>19940.310000000001</v>
      </c>
      <c r="T142" s="19" t="s">
        <v>34</v>
      </c>
      <c r="U142" s="20" t="s">
        <v>79</v>
      </c>
      <c r="V142" s="26">
        <v>44.5</v>
      </c>
      <c r="W142" s="21">
        <v>1</v>
      </c>
      <c r="X142" s="22"/>
    </row>
    <row r="143" spans="1:24" s="1" customFormat="1" ht="17.100000000000001" customHeight="1" x14ac:dyDescent="0.3">
      <c r="A143" s="23" t="s">
        <v>23</v>
      </c>
      <c r="B143" s="23" t="s">
        <v>192</v>
      </c>
      <c r="C143" s="12" t="s">
        <v>224</v>
      </c>
      <c r="D143" s="53"/>
      <c r="E143" s="37" t="str">
        <f t="shared" si="7"/>
        <v>Еще фото</v>
      </c>
      <c r="F143" s="33" t="s">
        <v>219</v>
      </c>
      <c r="G143" s="23" t="s">
        <v>89</v>
      </c>
      <c r="H143" s="23" t="s">
        <v>27</v>
      </c>
      <c r="I143" s="23" t="s">
        <v>188</v>
      </c>
      <c r="J143" s="14" t="s">
        <v>52</v>
      </c>
      <c r="K143" s="15" t="s">
        <v>40</v>
      </c>
      <c r="L143" s="56"/>
      <c r="M143" s="14"/>
      <c r="N143" s="14" t="s">
        <v>42</v>
      </c>
      <c r="O143" s="14"/>
      <c r="P143" s="15" t="s">
        <v>195</v>
      </c>
      <c r="Q143" s="16">
        <v>28899</v>
      </c>
      <c r="R143" s="17">
        <v>40</v>
      </c>
      <c r="S143" s="18">
        <v>19940.310000000001</v>
      </c>
      <c r="T143" s="19" t="s">
        <v>34</v>
      </c>
      <c r="U143" s="20" t="s">
        <v>131</v>
      </c>
      <c r="V143" s="21">
        <v>46</v>
      </c>
      <c r="W143" s="21">
        <v>1</v>
      </c>
      <c r="X143" s="22"/>
    </row>
    <row r="144" spans="1:24" s="1" customFormat="1" ht="51.95" customHeight="1" x14ac:dyDescent="0.3">
      <c r="A144" s="11" t="s">
        <v>23</v>
      </c>
      <c r="B144" s="11" t="s">
        <v>192</v>
      </c>
      <c r="C144" s="12" t="s">
        <v>225</v>
      </c>
      <c r="D144" s="57"/>
      <c r="E144" s="37" t="str">
        <f>HYPERLINK("https://www.google.ru/search?q=L49209700&amp;newwindow=1&amp;tbm=isch","Еще фото")</f>
        <v>Еще фото</v>
      </c>
      <c r="F144" s="13"/>
      <c r="G144" s="11" t="s">
        <v>89</v>
      </c>
      <c r="H144" s="11" t="s">
        <v>27</v>
      </c>
      <c r="I144" s="14" t="s">
        <v>188</v>
      </c>
      <c r="J144" s="14" t="s">
        <v>52</v>
      </c>
      <c r="K144" s="15" t="s">
        <v>113</v>
      </c>
      <c r="L144" s="54" t="s">
        <v>194</v>
      </c>
      <c r="M144" s="14"/>
      <c r="N144" s="14" t="s">
        <v>42</v>
      </c>
      <c r="O144" s="14"/>
      <c r="P144" s="15" t="s">
        <v>195</v>
      </c>
      <c r="Q144" s="16">
        <v>28899</v>
      </c>
      <c r="R144" s="17">
        <v>40</v>
      </c>
      <c r="S144" s="18">
        <v>19940.310000000001</v>
      </c>
      <c r="T144" s="19" t="s">
        <v>34</v>
      </c>
      <c r="U144" s="20" t="s">
        <v>78</v>
      </c>
      <c r="V144" s="21">
        <v>43</v>
      </c>
      <c r="W144" s="21">
        <v>1</v>
      </c>
      <c r="X144" s="22"/>
    </row>
    <row r="145" spans="1:24" s="1" customFormat="1" ht="60.95" customHeight="1" x14ac:dyDescent="0.3">
      <c r="A145" s="23" t="s">
        <v>23</v>
      </c>
      <c r="B145" s="23" t="s">
        <v>192</v>
      </c>
      <c r="C145" s="12" t="s">
        <v>225</v>
      </c>
      <c r="D145" s="58"/>
      <c r="E145" s="37" t="str">
        <f>HYPERLINK("https://www.google.ru/search?q=L49209700&amp;newwindow=1&amp;tbm=isch","Еще фото")</f>
        <v>Еще фото</v>
      </c>
      <c r="F145" s="13"/>
      <c r="G145" s="23" t="s">
        <v>89</v>
      </c>
      <c r="H145" s="23" t="s">
        <v>27</v>
      </c>
      <c r="I145" s="23" t="s">
        <v>188</v>
      </c>
      <c r="J145" s="14" t="s">
        <v>52</v>
      </c>
      <c r="K145" s="15" t="s">
        <v>113</v>
      </c>
      <c r="L145" s="56"/>
      <c r="M145" s="14"/>
      <c r="N145" s="14" t="s">
        <v>42</v>
      </c>
      <c r="O145" s="14"/>
      <c r="P145" s="15" t="s">
        <v>195</v>
      </c>
      <c r="Q145" s="16">
        <v>28899</v>
      </c>
      <c r="R145" s="17">
        <v>40</v>
      </c>
      <c r="S145" s="18">
        <v>19940.310000000001</v>
      </c>
      <c r="T145" s="19" t="s">
        <v>34</v>
      </c>
      <c r="U145" s="20" t="s">
        <v>157</v>
      </c>
      <c r="V145" s="21">
        <v>44</v>
      </c>
      <c r="W145" s="21">
        <v>1</v>
      </c>
      <c r="X145" s="22"/>
    </row>
    <row r="146" spans="1:24" s="1" customFormat="1" ht="108" customHeight="1" x14ac:dyDescent="0.3">
      <c r="A146" s="11" t="s">
        <v>23</v>
      </c>
      <c r="B146" s="11" t="s">
        <v>226</v>
      </c>
      <c r="C146" s="12" t="s">
        <v>227</v>
      </c>
      <c r="D146" s="24"/>
      <c r="E146" s="37" t="str">
        <f>HYPERLINK("https://www.google.ru/search?q=L47112000&amp;newwindow=1&amp;tbm=isch","Еще фото")</f>
        <v>Еще фото</v>
      </c>
      <c r="F146" s="13" t="s">
        <v>39</v>
      </c>
      <c r="G146" s="11" t="s">
        <v>217</v>
      </c>
      <c r="H146" s="11" t="s">
        <v>27</v>
      </c>
      <c r="I146" s="14" t="s">
        <v>228</v>
      </c>
      <c r="J146" s="14" t="s">
        <v>52</v>
      </c>
      <c r="K146" s="15" t="s">
        <v>40</v>
      </c>
      <c r="L146" s="14" t="s">
        <v>199</v>
      </c>
      <c r="M146" s="14"/>
      <c r="N146" s="14" t="s">
        <v>47</v>
      </c>
      <c r="O146" s="14"/>
      <c r="P146" s="15" t="s">
        <v>176</v>
      </c>
      <c r="Q146" s="16">
        <v>12499</v>
      </c>
      <c r="R146" s="17">
        <v>45.6</v>
      </c>
      <c r="S146" s="18">
        <v>7819.9884999999995</v>
      </c>
      <c r="T146" s="19" t="s">
        <v>34</v>
      </c>
      <c r="U146" s="20" t="s">
        <v>60</v>
      </c>
      <c r="V146" s="26">
        <v>38.5</v>
      </c>
      <c r="W146" s="21">
        <v>1</v>
      </c>
      <c r="X146" s="22"/>
    </row>
  </sheetData>
  <autoFilter ref="A3:X146" xr:uid="{00000000-0009-0000-0000-000000000000}"/>
  <mergeCells count="52">
    <mergeCell ref="D4:D5"/>
    <mergeCell ref="L4:L5"/>
    <mergeCell ref="D7:D9"/>
    <mergeCell ref="L7:L9"/>
    <mergeCell ref="D10:D17"/>
    <mergeCell ref="L10:L17"/>
    <mergeCell ref="D18:D23"/>
    <mergeCell ref="L18:L23"/>
    <mergeCell ref="D24:D29"/>
    <mergeCell ref="L24:L29"/>
    <mergeCell ref="D30:D32"/>
    <mergeCell ref="L30:L32"/>
    <mergeCell ref="D33:D36"/>
    <mergeCell ref="L33:L36"/>
    <mergeCell ref="D38:D39"/>
    <mergeCell ref="L38:L39"/>
    <mergeCell ref="D52:D53"/>
    <mergeCell ref="L52:L53"/>
    <mergeCell ref="D56:D58"/>
    <mergeCell ref="L56:L58"/>
    <mergeCell ref="D59:D71"/>
    <mergeCell ref="L59:L71"/>
    <mergeCell ref="D72:D77"/>
    <mergeCell ref="L72:L77"/>
    <mergeCell ref="D78:D88"/>
    <mergeCell ref="L78:L88"/>
    <mergeCell ref="D89:D90"/>
    <mergeCell ref="L89:L90"/>
    <mergeCell ref="D91:D94"/>
    <mergeCell ref="L91:L94"/>
    <mergeCell ref="D95:D99"/>
    <mergeCell ref="L95:L99"/>
    <mergeCell ref="D100:D104"/>
    <mergeCell ref="L100:L104"/>
    <mergeCell ref="D105:D108"/>
    <mergeCell ref="L105:L108"/>
    <mergeCell ref="D109:D110"/>
    <mergeCell ref="L109:L110"/>
    <mergeCell ref="D118:D120"/>
    <mergeCell ref="L118:L120"/>
    <mergeCell ref="D121:D124"/>
    <mergeCell ref="L121:L124"/>
    <mergeCell ref="D137:D143"/>
    <mergeCell ref="L137:L143"/>
    <mergeCell ref="D144:D145"/>
    <mergeCell ref="L144:L145"/>
    <mergeCell ref="D125:D127"/>
    <mergeCell ref="L125:L127"/>
    <mergeCell ref="D128:D130"/>
    <mergeCell ref="L128:L130"/>
    <mergeCell ref="D131:D136"/>
    <mergeCell ref="L131:L136"/>
  </mergeCells>
  <dataValidations count="7">
    <dataValidation type="whole" operator="lessThanOrEqual" allowBlank="1" showErrorMessage="1" errorTitle="Неверно" error="Заказ не может быть больше Наличия" sqref="X4 X131:X132 X128 X111 X109 X103:X104 X91 X86:X88 X77:X80 X73:X74 X69 X66:X67 X59:X60 X55 X52 X30 X27:X28 X25 X21 X18:X19 X15 X11 X6" xr:uid="{00000000-0002-0000-0000-000000000000}">
      <formula1>2</formula1>
    </dataValidation>
    <dataValidation type="whole" operator="lessThanOrEqual" allowBlank="1" showErrorMessage="1" errorTitle="Неверно" error="Заказ не может быть больше Наличия" sqref="X5 X142:X146 X137 X129:X130 X124:X125 X117:X121 X112:X115 X110 X105:X108 X99:X102 X95:X96 X92 X89:X90 X85 X70:X72 X68 X61 X56:X57 X53:X54 X48:X51 X37:X46 X33 X31 X29 X22:X24 X16:X17 X9:X10 X7" xr:uid="{00000000-0002-0000-0000-000001000000}">
      <formula1>1</formula1>
    </dataValidation>
    <dataValidation type="whole" operator="lessThanOrEqual" allowBlank="1" showErrorMessage="1" errorTitle="Неверно" error="Заказ не может быть больше Наличия" sqref="X8 X138:X139 X136 X127 X97 X83:X84 X81 X75:X76 X65 X62 X36 X32 X26 X12:X14" xr:uid="{00000000-0002-0000-0000-000004000000}">
      <formula1>3</formula1>
    </dataValidation>
    <dataValidation type="whole" operator="lessThanOrEqual" allowBlank="1" showErrorMessage="1" errorTitle="Неверно" error="Заказ не может быть больше Наличия" sqref="X20 X133:X135 X123 X116 X98 X94 X82 X64 X47" xr:uid="{00000000-0002-0000-0000-000010000000}">
      <formula1>5</formula1>
    </dataValidation>
    <dataValidation type="whole" operator="lessThanOrEqual" allowBlank="1" showErrorMessage="1" errorTitle="Неверно" error="Заказ не может быть больше Наличия" sqref="X34 X141 X122 X93 X63 X58" xr:uid="{00000000-0002-0000-0000-00001E000000}">
      <formula1>4</formula1>
    </dataValidation>
    <dataValidation type="whole" operator="lessThanOrEqual" allowBlank="1" showErrorMessage="1" errorTitle="Неверно" error="Заказ не может быть больше Наличия" sqref="X35 X140" xr:uid="{00000000-0002-0000-0000-00001F000000}">
      <formula1>6</formula1>
    </dataValidation>
    <dataValidation type="whole" operator="lessThanOrEqual" allowBlank="1" showErrorMessage="1" errorTitle="Неверно" error="Заказ не может быть больше Наличия" sqref="X126" xr:uid="{00000000-0002-0000-0000-00007A000000}">
      <formula1>9</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33203125" defaultRowHeight="14.25" x14ac:dyDescent="0.45"/>
  <cols>
    <col min="1" max="1" width="2.83203125" style="38" customWidth="1"/>
    <col min="2" max="3" width="31.83203125" style="38" customWidth="1"/>
    <col min="4" max="4" width="2.83203125" style="38" customWidth="1"/>
    <col min="5" max="5" width="35.83203125" style="39" customWidth="1"/>
    <col min="6" max="7" width="22.83203125" style="41" customWidth="1"/>
    <col min="8" max="8" width="2.83203125" style="39" customWidth="1"/>
    <col min="9" max="9" width="38.83203125" style="39" customWidth="1"/>
    <col min="10" max="11" width="16.83203125" style="41" customWidth="1"/>
    <col min="12" max="16384" width="9.33203125" style="38"/>
  </cols>
  <sheetData>
    <row r="1" spans="2:11" x14ac:dyDescent="0.45">
      <c r="E1" s="44" t="s">
        <v>230</v>
      </c>
      <c r="F1" s="40"/>
      <c r="G1" s="45"/>
    </row>
    <row r="2" spans="2:11" x14ac:dyDescent="0.45">
      <c r="E2" s="42" t="s">
        <v>231</v>
      </c>
      <c r="F2" s="46">
        <f>SUMPRODUCT(TDSheet!$Q$4:$Q$1048572,TDSheet!$X$4:$X$1048572)</f>
        <v>0</v>
      </c>
      <c r="G2" s="46"/>
      <c r="H2" s="47"/>
      <c r="I2" s="47"/>
      <c r="J2" s="48"/>
      <c r="K2" s="48"/>
    </row>
    <row r="3" spans="2:11" x14ac:dyDescent="0.45">
      <c r="B3" s="61"/>
      <c r="C3" s="61"/>
      <c r="E3" s="42" t="s">
        <v>232</v>
      </c>
      <c r="F3" s="46" t="e">
        <f>SUMPRODUCT(TDSheet!#REF!,TDSheet!$X$4:$X$1048571)</f>
        <v>#REF!</v>
      </c>
      <c r="G3" s="46"/>
      <c r="H3" s="47"/>
      <c r="I3" s="47"/>
      <c r="J3" s="48"/>
      <c r="K3" s="48"/>
    </row>
    <row r="4" spans="2:11" x14ac:dyDescent="0.45">
      <c r="B4" s="59" t="s">
        <v>229</v>
      </c>
      <c r="C4" s="60"/>
      <c r="E4" s="43" t="s">
        <v>233</v>
      </c>
      <c r="F4" s="49" t="s">
        <v>239</v>
      </c>
      <c r="G4" s="49" t="s">
        <v>240</v>
      </c>
      <c r="H4" s="47"/>
      <c r="I4" s="49" t="s">
        <v>241</v>
      </c>
      <c r="J4" s="49" t="s">
        <v>243</v>
      </c>
      <c r="K4" s="49" t="s">
        <v>240</v>
      </c>
    </row>
    <row r="5" spans="2:11" x14ac:dyDescent="0.45">
      <c r="B5" s="60"/>
      <c r="C5" s="60"/>
      <c r="E5" s="42" t="s">
        <v>27</v>
      </c>
      <c r="F5" s="46" t="e">
        <f>SUMPRODUCT(- -(TDSheet!$H$4:$H$1048569="Обувь"),TDSheet!#REF!,TDSheet!$X$4:$X$1048569)</f>
        <v>#REF!</v>
      </c>
      <c r="G5" s="46">
        <f>SUMIF(TDSheet!$H$4:$H$1048569,"Обувь",TDSheet!$X$4:$X$1048569)</f>
        <v>0</v>
      </c>
      <c r="H5" s="47"/>
      <c r="I5" s="50" t="s">
        <v>40</v>
      </c>
      <c r="J5" s="46" t="e">
        <f>SUMPRODUCT(- -(TDSheet!$K$4:$K$1048569="Мужчины"),TDSheet!#REF!,TDSheet!$X$4:$X$1048569)</f>
        <v>#REF!</v>
      </c>
      <c r="K5" s="46">
        <f>SUMIF(TDSheet!$K$4:$K$1048569,"Мужчины",TDSheet!$X$4:$X$1048569)</f>
        <v>0</v>
      </c>
    </row>
    <row r="6" spans="2:11" x14ac:dyDescent="0.45">
      <c r="B6" s="60"/>
      <c r="C6" s="60"/>
      <c r="E6" s="42" t="s">
        <v>234</v>
      </c>
      <c r="F6" s="46" t="e">
        <f>SUMPRODUCT(- -(TDSheet!$H$4:$H$1048569="Одежда"),TDSheet!#REF!,TDSheet!$X$4:$X$1048569)</f>
        <v>#REF!</v>
      </c>
      <c r="G6" s="46">
        <f>SUMIF(TDSheet!$H$4:$H$1048569,"Одежда",TDSheet!$X$4:$X$1048569)</f>
        <v>0</v>
      </c>
      <c r="H6" s="47"/>
      <c r="I6" s="50" t="s">
        <v>30</v>
      </c>
      <c r="J6" s="46" t="e">
        <f>SUMPRODUCT(- -(TDSheet!$K$4:$K$1048569="Женщины"),TDSheet!#REF!,TDSheet!$X$4:$X$1048569)</f>
        <v>#REF!</v>
      </c>
      <c r="K6" s="46">
        <f>SUMIF(TDSheet!$K$4:$K$1048569,"Женщины",TDSheet!$X$4:$X$1048569)</f>
        <v>0</v>
      </c>
    </row>
    <row r="7" spans="2:11" x14ac:dyDescent="0.45">
      <c r="B7" s="60"/>
      <c r="C7" s="60"/>
      <c r="E7" s="42" t="s">
        <v>235</v>
      </c>
      <c r="F7" s="46" t="e">
        <f>SUMPRODUCT(- -(TDSheet!$H$4:$H$1048569="Аксессуары"),TDSheet!#REF!,TDSheet!$X$4:$X$1048569)</f>
        <v>#REF!</v>
      </c>
      <c r="G7" s="46">
        <f>SUMIF(TDSheet!$H$4:$H$1048569,"Аксессуары",TDSheet!$X$4:$X$1048569)</f>
        <v>0</v>
      </c>
      <c r="H7" s="47"/>
      <c r="I7" s="50" t="s">
        <v>242</v>
      </c>
      <c r="J7" s="46" t="e">
        <f>SUMPRODUCT(- -(TDSheet!$K$4:$K$1048569="Дети"),TDSheet!#REF!,TDSheet!$X$4:$X$1048569)</f>
        <v>#REF!</v>
      </c>
      <c r="K7" s="46">
        <f>SUMIF(TDSheet!$K$4:$K$1048569,"Дети",TDSheet!$X$4:$X$1048569)</f>
        <v>0</v>
      </c>
    </row>
    <row r="8" spans="2:11" x14ac:dyDescent="0.45">
      <c r="B8" s="60"/>
      <c r="C8" s="60"/>
      <c r="E8" s="42" t="s">
        <v>236</v>
      </c>
      <c r="F8" s="46" t="e">
        <f>SUMPRODUCT(- -(TDSheet!$H$4:$H$1048569="Спорт. Инвентарь"),TDSheet!#REF!,TDSheet!$X$4:$X$1048569)</f>
        <v>#REF!</v>
      </c>
      <c r="G8" s="46">
        <f>SUMIF(TDSheet!$H$4:$H$1048569,"Спорт. Инвентарь",TDSheet!$X$4:$X$1048569)</f>
        <v>0</v>
      </c>
      <c r="H8" s="47"/>
      <c r="I8" s="50" t="s">
        <v>113</v>
      </c>
      <c r="J8" s="46" t="e">
        <f>SUMPRODUCT(- -(TDSheet!$K$4:$K$1048569="Унисекс"),TDSheet!#REF!,TDSheet!$X$4:$X$1048569)</f>
        <v>#REF!</v>
      </c>
      <c r="K8" s="46">
        <f>SUMIF(TDSheet!$K$4:$K$1048569,"Унисекс",TDSheet!$X$4:$X$1048569)</f>
        <v>0</v>
      </c>
    </row>
    <row r="9" spans="2:11" x14ac:dyDescent="0.45">
      <c r="B9" s="60"/>
      <c r="C9" s="60"/>
      <c r="E9" s="42" t="s">
        <v>237</v>
      </c>
      <c r="F9" s="46" t="e">
        <f>SUMPRODUCT(- -(TDSheet!$H$4:$H$1048569="Сумки и рюкзаки"),TDSheet!#REF!,TDSheet!$X$4:$X$1048569)</f>
        <v>#REF!</v>
      </c>
      <c r="G9" s="46">
        <f>SUMIF(TDSheet!$H$4:$H$1048569,"Сумки и рюкзаки",TDSheet!$X$4:$X$1048569)</f>
        <v>0</v>
      </c>
      <c r="H9" s="47"/>
      <c r="I9" s="47"/>
      <c r="J9" s="48"/>
      <c r="K9" s="48"/>
    </row>
    <row r="10" spans="2:11" x14ac:dyDescent="0.45">
      <c r="B10" s="60"/>
      <c r="C10" s="60"/>
      <c r="E10" s="42" t="s">
        <v>238</v>
      </c>
      <c r="F10" s="46" t="e">
        <f>SUM(F5:F9)</f>
        <v>#REF!</v>
      </c>
      <c r="G10" s="46">
        <f>SUM(G5:G9)</f>
        <v>0</v>
      </c>
      <c r="H10" s="47"/>
      <c r="I10" s="47"/>
      <c r="J10" s="48"/>
      <c r="K10" s="48"/>
    </row>
    <row r="11" spans="2:11" x14ac:dyDescent="0.45">
      <c r="B11" s="60"/>
      <c r="C11" s="60"/>
    </row>
    <row r="12" spans="2:11" x14ac:dyDescent="0.45">
      <c r="B12" s="60"/>
      <c r="C12" s="60"/>
    </row>
    <row r="13" spans="2:11" x14ac:dyDescent="0.45">
      <c r="B13" s="60"/>
      <c r="C13" s="60"/>
    </row>
    <row r="14" spans="2:11" x14ac:dyDescent="0.45">
      <c r="B14" s="60"/>
      <c r="C14" s="60"/>
    </row>
    <row r="15" spans="2:11" x14ac:dyDescent="0.45">
      <c r="B15" s="60"/>
      <c r="C15" s="60"/>
    </row>
    <row r="16" spans="2:11" x14ac:dyDescent="0.45">
      <c r="B16" s="61"/>
      <c r="C16" s="61"/>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Кулешова Надежда</dc:creator>
  <cp:lastModifiedBy>maxm3</cp:lastModifiedBy>
  <dcterms:created xsi:type="dcterms:W3CDTF">2026-08-21T10:30:06Z</dcterms:created>
  <dcterms:modified xsi:type="dcterms:W3CDTF">2026-08-22T09:54:50Z</dcterms:modified>
</cp:coreProperties>
</file>